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filterPrivacy="1" defaultThemeVersion="166925"/>
  <xr:revisionPtr revIDLastSave="0" documentId="8_{C3B24D50-0E99-4249-BCE3-49B399F52E35}" xr6:coauthVersionLast="47" xr6:coauthVersionMax="47" xr10:uidLastSave="{00000000-0000-0000-0000-000000000000}"/>
  <bookViews>
    <workbookView xWindow="-120" yWindow="-120" windowWidth="29040" windowHeight="15840" xr2:uid="{7CE55029-0771-40AE-8AB1-05DC704196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  <c r="E7" i="1"/>
  <c r="O9" i="1"/>
  <c r="E5" i="1"/>
  <c r="I5" i="1" s="1"/>
  <c r="J5" i="1" s="1"/>
  <c r="K5" i="1" s="1"/>
  <c r="L5" i="1" s="1"/>
  <c r="E4" i="1"/>
  <c r="E6" i="1"/>
  <c r="I6" i="1" s="1"/>
  <c r="J6" i="1" s="1"/>
  <c r="K6" i="1" s="1"/>
  <c r="L6" i="1" s="1"/>
  <c r="E8" i="1"/>
  <c r="I8" i="1" s="1"/>
  <c r="J8" i="1" s="1"/>
  <c r="K8" i="1" s="1"/>
  <c r="L8" i="1" s="1"/>
  <c r="E9" i="1"/>
  <c r="O5" i="1"/>
  <c r="O6" i="1"/>
  <c r="O7" i="1"/>
  <c r="O8" i="1"/>
  <c r="O4" i="1"/>
  <c r="P6" i="1" l="1"/>
  <c r="R6" i="1" s="1"/>
  <c r="P8" i="1"/>
  <c r="P5" i="1"/>
  <c r="G8" i="1"/>
  <c r="G7" i="1"/>
  <c r="G4" i="1"/>
  <c r="G6" i="1"/>
  <c r="G9" i="1"/>
  <c r="G5" i="1"/>
  <c r="I4" i="1"/>
  <c r="J4" i="1" s="1"/>
  <c r="K4" i="1" s="1"/>
  <c r="P4" i="1" s="1"/>
  <c r="I7" i="1"/>
  <c r="J7" i="1" s="1"/>
  <c r="K7" i="1" s="1"/>
  <c r="L7" i="1" s="1"/>
  <c r="I9" i="1"/>
  <c r="J9" i="1" s="1"/>
  <c r="K9" i="1" s="1"/>
  <c r="L4" i="1" l="1"/>
  <c r="P9" i="1"/>
  <c r="L9" i="1"/>
  <c r="S6" i="1"/>
  <c r="R8" i="1"/>
  <c r="S8" i="1" s="1"/>
  <c r="P7" i="1"/>
  <c r="R5" i="1"/>
  <c r="S5" i="1" s="1"/>
  <c r="G10" i="1"/>
  <c r="J10" i="1"/>
  <c r="I10" i="1"/>
  <c r="L10" i="1" l="1"/>
  <c r="R4" i="1"/>
  <c r="P10" i="1"/>
  <c r="R9" i="1"/>
  <c r="S9" i="1" s="1"/>
  <c r="R7" i="1"/>
  <c r="S7" i="1" s="1"/>
  <c r="K10" i="1"/>
  <c r="K12" i="1" s="1"/>
  <c r="R10" i="1" l="1"/>
  <c r="S4" i="1"/>
  <c r="S10" i="1" s="1"/>
</calcChain>
</file>

<file path=xl/sharedStrings.xml><?xml version="1.0" encoding="utf-8"?>
<sst xmlns="http://schemas.openxmlformats.org/spreadsheetml/2006/main" count="24" uniqueCount="20">
  <si>
    <t>Evaluation</t>
  </si>
  <si>
    <t>Cost</t>
  </si>
  <si>
    <t>Trader's Profit</t>
  </si>
  <si>
    <t>Payout</t>
  </si>
  <si>
    <t>$</t>
  </si>
  <si>
    <t>New Registration</t>
  </si>
  <si>
    <t>Numbers</t>
  </si>
  <si>
    <t>%</t>
  </si>
  <si>
    <t>Passing Eval Phase 1</t>
  </si>
  <si>
    <t>Passing Eval Phase 2</t>
  </si>
  <si>
    <t>Prop Firm</t>
  </si>
  <si>
    <t>Refund Fee</t>
  </si>
  <si>
    <r>
      <t xml:space="preserve">Change registration numbers here </t>
    </r>
    <r>
      <rPr>
        <b/>
        <sz val="11"/>
        <color rgb="FFFF0000"/>
        <rFont val="Calibri"/>
        <family val="2"/>
      </rPr>
      <t>→</t>
    </r>
  </si>
  <si>
    <t>Target</t>
  </si>
  <si>
    <t>Fee</t>
  </si>
  <si>
    <t>Total Payout</t>
  </si>
  <si>
    <t>Accout</t>
  </si>
  <si>
    <t>Live</t>
  </si>
  <si>
    <t>Pass percentage</t>
  </si>
  <si>
    <t>Gross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</si>
</sst>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vertical="center"/>
    </xf>
    <xf numFmtId="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4" fontId="0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164" fontId="3" fillId="0" borderId="0" xfId="1" applyNumberFormat="1" applyFont="1" applyAlignment="1">
      <alignment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4" fontId="0" fillId="2" borderId="1" xfId="1" applyNumberFormat="1" applyFont="1" applyFill="1" applyBorder="1" applyAlignment="1">
      <alignment vertical="center"/>
    </xf>
    <xf numFmtId="164" fontId="0" fillId="0" borderId="4" xfId="1" applyNumberFormat="1" applyFont="1" applyBorder="1" applyAlignment="1">
      <alignment vertical="center"/>
    </xf>
    <xf numFmtId="164" fontId="0" fillId="2" borderId="1" xfId="1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5" fontId="0" fillId="2" borderId="1" xfId="2" applyNumberFormat="1" applyFont="1" applyFill="1" applyBorder="1" applyAlignment="1">
      <alignment vertical="center"/>
    </xf>
    <xf numFmtId="9" fontId="3" fillId="0" borderId="1" xfId="0" applyNumberFormat="1" applyFont="1" applyBorder="1" applyAlignment="1">
      <alignment horizontal="center" vertical="center"/>
    </xf>
    <xf numFmtId="9" fontId="3" fillId="0" borderId="1" xfId="2" applyFont="1" applyBorder="1" applyAlignment="1">
      <alignment vertical="center"/>
    </xf>
    <xf numFmtId="9" fontId="3" fillId="0" borderId="1" xfId="0" applyNumberFormat="1" applyFont="1" applyBorder="1" applyAlignment="1">
      <alignment vertical="center"/>
    </xf>
    <xf numFmtId="164" fontId="5" fillId="0" borderId="5" xfId="1" applyNumberFormat="1" applyFont="1" applyBorder="1" applyAlignment="1">
      <alignment horizontal="right" vertical="center"/>
    </xf>
    <xf numFmtId="164" fontId="2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BA444-9A86-49C5-9C9E-56875DB7920A}">
  <dimension ref="C2:S12"/>
  <sheetViews>
    <sheetView showGridLines="0" tabSelected="1" workbookViewId="0">
      <selection activeCell="J18" sqref="J18"/>
    </sheetView>
  </sheetViews>
  <sheetFormatPr defaultRowHeight="15" x14ac:dyDescent="0.25"/>
  <cols>
    <col min="1" max="2" width="9.140625" style="4"/>
    <col min="3" max="4" width="17.7109375" style="2" customWidth="1"/>
    <col min="5" max="5" width="11.7109375" style="4" bestFit="1" customWidth="1"/>
    <col min="6" max="6" width="9.140625" style="4"/>
    <col min="7" max="7" width="14.140625" style="4" bestFit="1" customWidth="1"/>
    <col min="8" max="8" width="2.85546875" style="4" customWidth="1"/>
    <col min="9" max="10" width="19" style="4" bestFit="1" customWidth="1"/>
    <col min="11" max="11" width="7" style="4" bestFit="1" customWidth="1"/>
    <col min="12" max="12" width="11.140625" style="4" bestFit="1" customWidth="1"/>
    <col min="13" max="13" width="2.85546875" style="4" customWidth="1"/>
    <col min="14" max="14" width="5.5703125" style="4" bestFit="1" customWidth="1"/>
    <col min="15" max="15" width="13.5703125" style="4" bestFit="1" customWidth="1"/>
    <col min="16" max="16" width="11.5703125" style="4" bestFit="1" customWidth="1"/>
    <col min="17" max="17" width="2.85546875" style="4" customWidth="1"/>
    <col min="18" max="18" width="11.5703125" style="4" bestFit="1" customWidth="1"/>
    <col min="19" max="19" width="11.28515625" style="4" bestFit="1" customWidth="1"/>
    <col min="20" max="16384" width="9.140625" style="4"/>
  </cols>
  <sheetData>
    <row r="2" spans="3:19" s="1" customFormat="1" x14ac:dyDescent="0.25">
      <c r="C2" s="8" t="s">
        <v>0</v>
      </c>
      <c r="D2" s="8" t="s">
        <v>0</v>
      </c>
      <c r="E2" s="27" t="s">
        <v>5</v>
      </c>
      <c r="F2" s="27"/>
      <c r="G2" s="16" t="s">
        <v>0</v>
      </c>
      <c r="I2" s="11" t="s">
        <v>8</v>
      </c>
      <c r="J2" s="11" t="s">
        <v>9</v>
      </c>
      <c r="K2" s="11" t="s">
        <v>17</v>
      </c>
      <c r="L2" s="28" t="s">
        <v>11</v>
      </c>
      <c r="N2" s="27" t="s">
        <v>2</v>
      </c>
      <c r="O2" s="27"/>
      <c r="P2" s="28" t="s">
        <v>3</v>
      </c>
      <c r="R2" s="11" t="s">
        <v>10</v>
      </c>
      <c r="S2" s="19" t="s">
        <v>10</v>
      </c>
    </row>
    <row r="3" spans="3:19" s="1" customFormat="1" x14ac:dyDescent="0.25">
      <c r="C3" s="9" t="s">
        <v>13</v>
      </c>
      <c r="D3" s="9" t="s">
        <v>1</v>
      </c>
      <c r="E3" s="11" t="s">
        <v>6</v>
      </c>
      <c r="F3" s="12" t="s">
        <v>7</v>
      </c>
      <c r="G3" s="16" t="s">
        <v>14</v>
      </c>
      <c r="I3" s="22">
        <v>0.3</v>
      </c>
      <c r="J3" s="22">
        <v>0.1</v>
      </c>
      <c r="K3" s="13" t="s">
        <v>16</v>
      </c>
      <c r="L3" s="28"/>
      <c r="N3" s="13"/>
      <c r="O3" s="12" t="s">
        <v>4</v>
      </c>
      <c r="P3" s="28"/>
      <c r="R3" s="11" t="s">
        <v>1</v>
      </c>
      <c r="S3" s="19" t="s">
        <v>19</v>
      </c>
    </row>
    <row r="4" spans="3:19" x14ac:dyDescent="0.25">
      <c r="C4" s="10">
        <v>5000</v>
      </c>
      <c r="D4" s="10">
        <v>49</v>
      </c>
      <c r="E4" s="10">
        <f t="shared" ref="E4:E9" si="0">F4*$E$10</f>
        <v>1000</v>
      </c>
      <c r="F4" s="24">
        <v>0.1</v>
      </c>
      <c r="G4" s="10">
        <f t="shared" ref="G4:G9" si="1">D4*E4</f>
        <v>49000</v>
      </c>
      <c r="H4" s="2"/>
      <c r="I4" s="10">
        <f>E4*$I$3</f>
        <v>300</v>
      </c>
      <c r="J4" s="10">
        <f>I4*$J$3</f>
        <v>30</v>
      </c>
      <c r="K4" s="10">
        <f>J4</f>
        <v>30</v>
      </c>
      <c r="L4" s="10">
        <f>IF(E4=0,0,D4*K4)</f>
        <v>1470</v>
      </c>
      <c r="M4" s="2"/>
      <c r="N4" s="23">
        <v>0.15</v>
      </c>
      <c r="O4" s="10">
        <f t="shared" ref="O4:O9" si="2">N4*C4</f>
        <v>750</v>
      </c>
      <c r="P4" s="10">
        <f>IF(E4=0,0,80%*O4*K4)</f>
        <v>18000</v>
      </c>
      <c r="Q4" s="2"/>
      <c r="R4" s="18">
        <f>L4+P4</f>
        <v>19470</v>
      </c>
      <c r="S4" s="18">
        <f>G4-R4</f>
        <v>29530</v>
      </c>
    </row>
    <row r="5" spans="3:19" x14ac:dyDescent="0.25">
      <c r="C5" s="10">
        <v>10000</v>
      </c>
      <c r="D5" s="10">
        <v>84</v>
      </c>
      <c r="E5" s="10">
        <f t="shared" si="0"/>
        <v>2000</v>
      </c>
      <c r="F5" s="24">
        <v>0.2</v>
      </c>
      <c r="G5" s="10">
        <f t="shared" si="1"/>
        <v>168000</v>
      </c>
      <c r="H5" s="2"/>
      <c r="I5" s="10">
        <f t="shared" ref="I5:I9" si="3">E5*$I$3</f>
        <v>600</v>
      </c>
      <c r="J5" s="10">
        <f t="shared" ref="J5:J9" si="4">I5*$J$3</f>
        <v>60</v>
      </c>
      <c r="K5" s="10">
        <f t="shared" ref="K5:K9" si="5">J5</f>
        <v>60</v>
      </c>
      <c r="L5" s="10">
        <f t="shared" ref="L5:L9" si="6">IF(E5=0,0,D5*K5)</f>
        <v>5040</v>
      </c>
      <c r="M5" s="2"/>
      <c r="N5" s="23">
        <v>0.15</v>
      </c>
      <c r="O5" s="10">
        <f t="shared" si="2"/>
        <v>1500</v>
      </c>
      <c r="P5" s="10">
        <f t="shared" ref="P5:P9" si="7">IF(E5=0,0,80%*O5*K5)</f>
        <v>72000</v>
      </c>
      <c r="Q5" s="2"/>
      <c r="R5" s="18">
        <f t="shared" ref="R5:R9" si="8">L5+P5</f>
        <v>77040</v>
      </c>
      <c r="S5" s="18">
        <f t="shared" ref="S5:S9" si="9">G5-R5</f>
        <v>90960</v>
      </c>
    </row>
    <row r="6" spans="3:19" x14ac:dyDescent="0.25">
      <c r="C6" s="10">
        <v>20000</v>
      </c>
      <c r="D6" s="10">
        <v>139</v>
      </c>
      <c r="E6" s="10">
        <f t="shared" si="0"/>
        <v>2500</v>
      </c>
      <c r="F6" s="24">
        <v>0.25</v>
      </c>
      <c r="G6" s="10">
        <f t="shared" si="1"/>
        <v>347500</v>
      </c>
      <c r="H6" s="2"/>
      <c r="I6" s="10">
        <f t="shared" si="3"/>
        <v>750</v>
      </c>
      <c r="J6" s="10">
        <f t="shared" si="4"/>
        <v>75</v>
      </c>
      <c r="K6" s="10">
        <f t="shared" si="5"/>
        <v>75</v>
      </c>
      <c r="L6" s="10">
        <f t="shared" si="6"/>
        <v>10425</v>
      </c>
      <c r="M6" s="2"/>
      <c r="N6" s="23">
        <v>0.15</v>
      </c>
      <c r="O6" s="10">
        <f t="shared" si="2"/>
        <v>3000</v>
      </c>
      <c r="P6" s="10">
        <f t="shared" si="7"/>
        <v>180000</v>
      </c>
      <c r="Q6" s="2"/>
      <c r="R6" s="18">
        <f t="shared" si="8"/>
        <v>190425</v>
      </c>
      <c r="S6" s="18">
        <f t="shared" si="9"/>
        <v>157075</v>
      </c>
    </row>
    <row r="7" spans="3:19" x14ac:dyDescent="0.25">
      <c r="C7" s="10">
        <v>50000</v>
      </c>
      <c r="D7" s="10">
        <v>299</v>
      </c>
      <c r="E7" s="10">
        <f t="shared" si="0"/>
        <v>2500</v>
      </c>
      <c r="F7" s="24">
        <v>0.25</v>
      </c>
      <c r="G7" s="10">
        <f t="shared" si="1"/>
        <v>747500</v>
      </c>
      <c r="H7" s="2"/>
      <c r="I7" s="10">
        <f t="shared" si="3"/>
        <v>750</v>
      </c>
      <c r="J7" s="10">
        <f t="shared" si="4"/>
        <v>75</v>
      </c>
      <c r="K7" s="10">
        <f t="shared" si="5"/>
        <v>75</v>
      </c>
      <c r="L7" s="10">
        <f t="shared" si="6"/>
        <v>22425</v>
      </c>
      <c r="M7" s="2"/>
      <c r="N7" s="23">
        <v>0.15</v>
      </c>
      <c r="O7" s="10">
        <f t="shared" si="2"/>
        <v>7500</v>
      </c>
      <c r="P7" s="10">
        <f t="shared" si="7"/>
        <v>450000</v>
      </c>
      <c r="Q7" s="2"/>
      <c r="R7" s="18">
        <f t="shared" si="8"/>
        <v>472425</v>
      </c>
      <c r="S7" s="18">
        <f t="shared" si="9"/>
        <v>275075</v>
      </c>
    </row>
    <row r="8" spans="3:19" x14ac:dyDescent="0.25">
      <c r="C8" s="10">
        <v>100000</v>
      </c>
      <c r="D8" s="10">
        <v>499</v>
      </c>
      <c r="E8" s="10">
        <f t="shared" si="0"/>
        <v>1000</v>
      </c>
      <c r="F8" s="24">
        <v>0.1</v>
      </c>
      <c r="G8" s="10">
        <f t="shared" si="1"/>
        <v>499000</v>
      </c>
      <c r="H8" s="2"/>
      <c r="I8" s="10">
        <f t="shared" si="3"/>
        <v>300</v>
      </c>
      <c r="J8" s="10">
        <f t="shared" si="4"/>
        <v>30</v>
      </c>
      <c r="K8" s="10">
        <f t="shared" si="5"/>
        <v>30</v>
      </c>
      <c r="L8" s="10">
        <f t="shared" si="6"/>
        <v>14970</v>
      </c>
      <c r="M8" s="2"/>
      <c r="N8" s="23">
        <v>0.15</v>
      </c>
      <c r="O8" s="10">
        <f t="shared" si="2"/>
        <v>15000</v>
      </c>
      <c r="P8" s="10">
        <f t="shared" si="7"/>
        <v>360000</v>
      </c>
      <c r="Q8" s="2"/>
      <c r="R8" s="18">
        <f t="shared" si="8"/>
        <v>374970</v>
      </c>
      <c r="S8" s="18">
        <f t="shared" si="9"/>
        <v>124030</v>
      </c>
    </row>
    <row r="9" spans="3:19" x14ac:dyDescent="0.25">
      <c r="C9" s="10">
        <v>200000</v>
      </c>
      <c r="D9" s="10">
        <v>979</v>
      </c>
      <c r="E9" s="10">
        <f t="shared" si="0"/>
        <v>1000</v>
      </c>
      <c r="F9" s="24">
        <v>0.1</v>
      </c>
      <c r="G9" s="10">
        <f t="shared" si="1"/>
        <v>979000</v>
      </c>
      <c r="H9" s="2"/>
      <c r="I9" s="10">
        <f t="shared" si="3"/>
        <v>300</v>
      </c>
      <c r="J9" s="10">
        <f t="shared" si="4"/>
        <v>30</v>
      </c>
      <c r="K9" s="10">
        <f t="shared" si="5"/>
        <v>30</v>
      </c>
      <c r="L9" s="10">
        <f t="shared" si="6"/>
        <v>29370</v>
      </c>
      <c r="M9" s="2"/>
      <c r="N9" s="23">
        <v>0.15</v>
      </c>
      <c r="O9" s="10">
        <f t="shared" si="2"/>
        <v>30000</v>
      </c>
      <c r="P9" s="10">
        <f t="shared" si="7"/>
        <v>720000</v>
      </c>
      <c r="Q9" s="2"/>
      <c r="R9" s="18">
        <f t="shared" si="8"/>
        <v>749370</v>
      </c>
      <c r="S9" s="18">
        <f t="shared" si="9"/>
        <v>229630</v>
      </c>
    </row>
    <row r="10" spans="3:19" x14ac:dyDescent="0.25">
      <c r="C10" s="5"/>
      <c r="D10" s="6" t="s">
        <v>12</v>
      </c>
      <c r="E10" s="7">
        <v>10000</v>
      </c>
      <c r="F10" s="3">
        <f>SUM(F4:F9)</f>
        <v>1</v>
      </c>
      <c r="G10" s="17">
        <f>SUM(G4:G9)</f>
        <v>2790000</v>
      </c>
      <c r="H10" s="2"/>
      <c r="I10" s="10">
        <f>SUM(I4:I9)</f>
        <v>3000</v>
      </c>
      <c r="J10" s="10">
        <f>SUM(J4:J9)</f>
        <v>300</v>
      </c>
      <c r="K10" s="14">
        <f>SUM(K4:K9)</f>
        <v>300</v>
      </c>
      <c r="L10" s="14">
        <f>SUM(L4:L9)</f>
        <v>83700</v>
      </c>
      <c r="M10" s="2"/>
      <c r="N10" s="15"/>
      <c r="O10" s="25" t="s">
        <v>15</v>
      </c>
      <c r="P10" s="26">
        <f>SUM(P4:P9)</f>
        <v>1800000</v>
      </c>
      <c r="Q10" s="2"/>
      <c r="R10" s="10">
        <f>SUM(R4:R9)</f>
        <v>1883700</v>
      </c>
      <c r="S10" s="16">
        <f>SUM(S4:S9)</f>
        <v>906300</v>
      </c>
    </row>
    <row r="11" spans="3:19" x14ac:dyDescent="0.25">
      <c r="E11" s="2"/>
      <c r="G11" s="2"/>
      <c r="I11" s="2"/>
      <c r="J11" s="2"/>
      <c r="K11" s="2"/>
      <c r="N11" s="2"/>
      <c r="O11" s="2"/>
    </row>
    <row r="12" spans="3:19" x14ac:dyDescent="0.25">
      <c r="J12" s="20" t="s">
        <v>18</v>
      </c>
      <c r="K12" s="21">
        <f>K10/E10</f>
        <v>0.03</v>
      </c>
    </row>
  </sheetData>
  <mergeCells count="4">
    <mergeCell ref="N2:O2"/>
    <mergeCell ref="E2:F2"/>
    <mergeCell ref="L2:L3"/>
    <mergeCell ref="P2:P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2022-10-08T11:49:50Z</dcterms:created>
  <dcterms:modified xsi:type="dcterms:W3CDTF">2022-10-08T11:57:17Z</dcterms:modified>
</cp:coreProperties>
</file>