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8_{11564AD0-B633-4DB7-A810-19D6DC94E424}" xr6:coauthVersionLast="31" xr6:coauthVersionMax="31" xr10:uidLastSave="{00000000-0000-0000-0000-000000000000}"/>
  <bookViews>
    <workbookView xWindow="0" yWindow="0" windowWidth="20430" windowHeight="7500" xr2:uid="{FC694D92-95E6-442A-A874-26F68EE86E10}"/>
  </bookViews>
  <sheets>
    <sheet name="example  x1.5 &amp; +0.02 conve" sheetId="1" r:id="rId1"/>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1" i="1" l="1"/>
  <c r="E32" i="1" s="1"/>
  <c r="M13" i="1"/>
  <c r="M14" i="1" s="1"/>
  <c r="M15" i="1" s="1"/>
  <c r="M16" i="1" s="1"/>
  <c r="M17" i="1" s="1"/>
  <c r="M18" i="1" s="1"/>
  <c r="M19" i="1" s="1"/>
  <c r="M20" i="1" s="1"/>
  <c r="M21" i="1" s="1"/>
  <c r="M22" i="1" s="1"/>
  <c r="M23" i="1" s="1"/>
  <c r="M24" i="1" s="1"/>
  <c r="M25" i="1" s="1"/>
  <c r="M26" i="1" s="1"/>
  <c r="M27" i="1" s="1"/>
  <c r="M28" i="1" s="1"/>
  <c r="M29" i="1" s="1"/>
  <c r="M30" i="1" s="1"/>
  <c r="D13" i="1"/>
  <c r="D14" i="1" s="1"/>
  <c r="N12" i="1"/>
  <c r="M12" i="1"/>
  <c r="F12" i="1"/>
  <c r="F14" i="1" l="1"/>
  <c r="D15" i="1"/>
  <c r="N13" i="1"/>
  <c r="O12" i="1"/>
  <c r="F13" i="1"/>
  <c r="N14" i="1" l="1"/>
  <c r="O13" i="1"/>
  <c r="F15" i="1"/>
  <c r="D16" i="1"/>
  <c r="N15" i="1" l="1"/>
  <c r="O14" i="1"/>
  <c r="D17" i="1"/>
  <c r="F16" i="1"/>
  <c r="D18" i="1" l="1"/>
  <c r="F17" i="1"/>
  <c r="N16" i="1"/>
  <c r="O15" i="1"/>
  <c r="F18" i="1" l="1"/>
  <c r="D19" i="1"/>
  <c r="O16" i="1"/>
  <c r="N17" i="1"/>
  <c r="N18" i="1" l="1"/>
  <c r="O17" i="1"/>
  <c r="D20" i="1"/>
  <c r="F19" i="1"/>
  <c r="N19" i="1" l="1"/>
  <c r="O18" i="1"/>
  <c r="D21" i="1"/>
  <c r="F20" i="1"/>
  <c r="N20" i="1" l="1"/>
  <c r="O19" i="1"/>
  <c r="D22" i="1"/>
  <c r="F21" i="1"/>
  <c r="O20" i="1" l="1"/>
  <c r="N21" i="1"/>
  <c r="D23" i="1"/>
  <c r="F22" i="1"/>
  <c r="D24" i="1" l="1"/>
  <c r="F23" i="1"/>
  <c r="N22" i="1"/>
  <c r="O21" i="1"/>
  <c r="D25" i="1" l="1"/>
  <c r="F24" i="1"/>
  <c r="N23" i="1"/>
  <c r="O22" i="1"/>
  <c r="O23" i="1" l="1"/>
  <c r="N24" i="1"/>
  <c r="D26" i="1"/>
  <c r="F25" i="1"/>
  <c r="O24" i="1" l="1"/>
  <c r="N25" i="1"/>
  <c r="F26" i="1"/>
  <c r="D27" i="1"/>
  <c r="D28" i="1" l="1"/>
  <c r="F27" i="1"/>
  <c r="N26" i="1"/>
  <c r="O25" i="1"/>
  <c r="N27" i="1" l="1"/>
  <c r="O26" i="1"/>
  <c r="D29" i="1"/>
  <c r="F28" i="1"/>
  <c r="D30" i="1" l="1"/>
  <c r="F30" i="1" s="1"/>
  <c r="F31" i="1" s="1"/>
  <c r="D31" i="1" s="1"/>
  <c r="D32" i="1" s="1"/>
  <c r="F29" i="1"/>
  <c r="O27" i="1"/>
  <c r="N28" i="1"/>
  <c r="O28" i="1" l="1"/>
  <c r="N29" i="1"/>
  <c r="M32" i="1"/>
  <c r="F32" i="1"/>
  <c r="F33" i="1" s="1"/>
  <c r="N30" i="1" l="1"/>
  <c r="O29" i="1"/>
  <c r="O30" i="1" l="1"/>
  <c r="O31" i="1" s="1"/>
  <c r="N31" i="1"/>
  <c r="N32" i="1" s="1"/>
  <c r="O32" i="1" s="1"/>
  <c r="O33" i="1" l="1"/>
  <c r="M31" i="1"/>
</calcChain>
</file>

<file path=xl/sharedStrings.xml><?xml version="1.0" encoding="utf-8"?>
<sst xmlns="http://schemas.openxmlformats.org/spreadsheetml/2006/main" count="76" uniqueCount="31">
  <si>
    <t>Example</t>
  </si>
  <si>
    <t>CCY pair</t>
  </si>
  <si>
    <t>GBPUSD</t>
  </si>
  <si>
    <t>Initital lot</t>
  </si>
  <si>
    <t>Engine-1</t>
  </si>
  <si>
    <t>Convertion</t>
  </si>
  <si>
    <t>(multiplication to the previous lots - alternative trades only, to reduce the volume)</t>
  </si>
  <si>
    <t>Engine-2</t>
  </si>
  <si>
    <t>(add to the previous lot for each addition of trades)</t>
  </si>
  <si>
    <t>Pipstep</t>
  </si>
  <si>
    <t>pips (new positions are opened when price moved in one direction)</t>
  </si>
  <si>
    <t>Spread</t>
  </si>
  <si>
    <t>pips</t>
  </si>
  <si>
    <t>Profit</t>
  </si>
  <si>
    <t>Example-1</t>
  </si>
  <si>
    <t>Trending - 90 pips DOWN</t>
  </si>
  <si>
    <t>Trending -  90 pips DOWN</t>
  </si>
  <si>
    <t>Trades</t>
  </si>
  <si>
    <t>Price</t>
  </si>
  <si>
    <t>Lot</t>
  </si>
  <si>
    <t>Value</t>
  </si>
  <si>
    <t>BUY</t>
  </si>
  <si>
    <t>SELL</t>
  </si>
  <si>
    <t>Average BUY price</t>
  </si>
  <si>
    <t>Average SELL price</t>
  </si>
  <si>
    <t>Close all (SELL) price</t>
  </si>
  <si>
    <t>Close all (BUY) price</t>
  </si>
  <si>
    <t>Net profit US$</t>
  </si>
  <si>
    <t>Notes:</t>
  </si>
  <si>
    <t>This model is good for trending market, at least  daily movement of 60 pips and above. You can also hold the positions until it is moved more than 60 pips in one direction.</t>
  </si>
  <si>
    <t xml:space="preserve">The above example is without any manual involvement. Good profit can be achied if some manual involvement is made time to time.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</si>
</sst>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0000"/>
    <numFmt numFmtId="165" formatCode="_-* #,##0_-;\-* #,##0_-;_-* &quot;-&quot;??_-;_-@_-"/>
    <numFmt numFmtId="166" formatCode="0.0000"/>
  </numFmts>
  <fonts count="6" x14ac:knownFonts="1">
    <font>
      <sz val="11"/>
      <color theme="1"/>
      <name val="Calibri"/>
      <family val="2"/>
      <scheme val="minor"/>
    </font>
    <font>
      <sz val="11"/>
      <color theme="1"/>
      <name val="Calibri"/>
      <family val="2"/>
      <scheme val="minor"/>
    </font>
    <font>
      <b/>
      <u/>
      <sz val="11"/>
      <color theme="1"/>
      <name val="Calibri"/>
      <family val="2"/>
      <scheme val="minor"/>
    </font>
    <font>
      <b/>
      <sz val="11"/>
      <color rgb="FFFF0000"/>
      <name val="Calibri"/>
      <family val="2"/>
      <scheme val="minor"/>
    </font>
    <font>
      <b/>
      <sz val="11"/>
      <color rgb="FF0070C0"/>
      <name val="Calibri"/>
      <family val="2"/>
      <scheme val="minor"/>
    </font>
    <font>
      <u/>
      <sz val="11"/>
      <color theme="1"/>
      <name val="Calibri"/>
      <family val="2"/>
      <scheme val="minor"/>
    </font>
  </fonts>
  <fills count="3">
    <fill>
      <patternFill patternType="none"/>
    </fill>
    <fill>
      <patternFill patternType="gray125"/>
    </fill>
    <fill>
      <patternFill patternType="solid">
        <fgColor rgb="FF92D050"/>
        <bgColor indexed="64"/>
      </patternFill>
    </fill>
  </fills>
  <borders count="4">
    <border>
      <left/>
      <right/>
      <top/>
      <bottom/>
      <diagonal/>
    </border>
    <border>
      <left/>
      <right/>
      <top style="thin">
        <color indexed="64"/>
      </top>
      <bottom style="thin">
        <color indexed="64"/>
      </bottom>
      <diagonal/>
    </border>
    <border>
      <left/>
      <right/>
      <top/>
      <bottom style="medium">
        <color indexed="64"/>
      </bottom>
      <diagonal/>
    </border>
    <border>
      <left/>
      <right/>
      <top style="thin">
        <color indexed="64"/>
      </top>
      <bottom style="double">
        <color indexed="64"/>
      </bottom>
      <diagonal/>
    </border>
  </borders>
  <cellStyleXfs count="2">
    <xf numFmtId="0" fontId="0" fillId="0" borderId="0"/>
    <xf numFmtId="43" fontId="1" fillId="0" borderId="0" applyFont="0" applyFill="0" applyBorder="0" applyAlignment="0" applyProtection="0"/>
  </cellStyleXfs>
  <cellXfs count="43">
    <xf numFmtId="0" fontId="0" fillId="0" borderId="0" xfId="0"/>
    <xf numFmtId="0" fontId="2" fillId="0" borderId="0" xfId="0" applyFont="1"/>
    <xf numFmtId="0" fontId="0" fillId="0" borderId="0" xfId="0" applyFont="1"/>
    <xf numFmtId="0" fontId="0" fillId="0" borderId="0" xfId="0" applyFont="1" applyAlignment="1">
      <alignment horizontal="right"/>
    </xf>
    <xf numFmtId="0" fontId="0" fillId="0" borderId="0" xfId="0" applyFont="1" applyAlignment="1">
      <alignment horizontal="left"/>
    </xf>
    <xf numFmtId="1" fontId="0" fillId="0" borderId="0" xfId="0" applyNumberFormat="1" applyFont="1"/>
    <xf numFmtId="0" fontId="0" fillId="2" borderId="0" xfId="0" applyFont="1" applyFill="1" applyAlignment="1">
      <alignment horizontal="left"/>
    </xf>
    <xf numFmtId="0" fontId="0" fillId="2" borderId="0" xfId="0" applyFont="1" applyFill="1"/>
    <xf numFmtId="0" fontId="3" fillId="0" borderId="0" xfId="0" applyFont="1"/>
    <xf numFmtId="0" fontId="4" fillId="0" borderId="1" xfId="0" applyFont="1" applyBorder="1" applyAlignment="1">
      <alignment horizontal="left"/>
    </xf>
    <xf numFmtId="0" fontId="4" fillId="0" borderId="1" xfId="0" applyFont="1" applyBorder="1"/>
    <xf numFmtId="0" fontId="0" fillId="0" borderId="1" xfId="0" applyFont="1" applyBorder="1"/>
    <xf numFmtId="0" fontId="5" fillId="0" borderId="0" xfId="0" applyFont="1" applyFill="1" applyBorder="1" applyAlignment="1">
      <alignment horizontal="right"/>
    </xf>
    <xf numFmtId="0" fontId="0" fillId="0" borderId="1" xfId="0" applyFont="1" applyBorder="1" applyAlignment="1">
      <alignment horizontal="right"/>
    </xf>
    <xf numFmtId="0" fontId="0" fillId="0" borderId="0" xfId="0" applyFont="1" applyBorder="1"/>
    <xf numFmtId="0" fontId="0" fillId="0" borderId="0" xfId="0" applyFont="1" applyBorder="1" applyAlignment="1">
      <alignment horizontal="left"/>
    </xf>
    <xf numFmtId="164" fontId="0" fillId="0" borderId="0" xfId="0" applyNumberFormat="1" applyFont="1" applyFill="1" applyBorder="1"/>
    <xf numFmtId="43" fontId="0" fillId="0" borderId="0" xfId="1" applyNumberFormat="1" applyFont="1" applyBorder="1"/>
    <xf numFmtId="165" fontId="0" fillId="0" borderId="0" xfId="1" applyNumberFormat="1" applyFont="1" applyBorder="1"/>
    <xf numFmtId="0" fontId="0" fillId="2" borderId="0" xfId="0" applyFont="1" applyFill="1" applyBorder="1"/>
    <xf numFmtId="164" fontId="0" fillId="0" borderId="0" xfId="0" applyNumberFormat="1" applyFont="1" applyBorder="1"/>
    <xf numFmtId="2" fontId="0" fillId="0" borderId="0" xfId="0" applyNumberFormat="1" applyFont="1" applyBorder="1"/>
    <xf numFmtId="164" fontId="0" fillId="0" borderId="0" xfId="0" applyNumberFormat="1" applyFont="1" applyFill="1"/>
    <xf numFmtId="43" fontId="0" fillId="0" borderId="0" xfId="1" applyNumberFormat="1" applyFont="1"/>
    <xf numFmtId="165" fontId="0" fillId="0" borderId="0" xfId="1" applyNumberFormat="1" applyFont="1"/>
    <xf numFmtId="164" fontId="0" fillId="0" borderId="0" xfId="0" applyNumberFormat="1" applyFont="1"/>
    <xf numFmtId="2" fontId="0" fillId="0" borderId="0" xfId="0" applyNumberFormat="1" applyFont="1"/>
    <xf numFmtId="0" fontId="0" fillId="0" borderId="0" xfId="0" applyFont="1" applyBorder="1" applyAlignment="1">
      <alignment horizontal="center"/>
    </xf>
    <xf numFmtId="0" fontId="0" fillId="2" borderId="0" xfId="0" applyFont="1" applyFill="1" applyBorder="1" applyAlignment="1">
      <alignment horizontal="center"/>
    </xf>
    <xf numFmtId="0" fontId="0" fillId="0" borderId="0" xfId="0" applyFont="1" applyBorder="1" applyAlignment="1">
      <alignment horizontal="center"/>
    </xf>
    <xf numFmtId="0" fontId="0" fillId="0" borderId="2" xfId="0" applyFont="1" applyBorder="1" applyAlignment="1">
      <alignment horizontal="left"/>
    </xf>
    <xf numFmtId="0" fontId="0" fillId="0" borderId="2" xfId="0" applyFont="1" applyBorder="1"/>
    <xf numFmtId="164" fontId="0" fillId="0" borderId="2" xfId="0" applyNumberFormat="1" applyFont="1" applyFill="1" applyBorder="1"/>
    <xf numFmtId="43" fontId="0" fillId="0" borderId="2" xfId="1" applyNumberFormat="1" applyFont="1" applyFill="1" applyBorder="1"/>
    <xf numFmtId="165" fontId="0" fillId="0" borderId="2" xfId="1" applyNumberFormat="1" applyFont="1" applyFill="1" applyBorder="1"/>
    <xf numFmtId="43" fontId="0" fillId="0" borderId="0" xfId="0" applyNumberFormat="1" applyFont="1"/>
    <xf numFmtId="165" fontId="0" fillId="0" borderId="0" xfId="0" applyNumberFormat="1" applyFont="1"/>
    <xf numFmtId="0" fontId="4" fillId="0" borderId="3" xfId="0" applyFont="1" applyBorder="1"/>
    <xf numFmtId="166" fontId="4" fillId="0" borderId="3" xfId="0" applyNumberFormat="1" applyFont="1" applyBorder="1"/>
    <xf numFmtId="165" fontId="4" fillId="0" borderId="3" xfId="0" applyNumberFormat="1" applyFont="1" applyBorder="1"/>
    <xf numFmtId="0" fontId="4" fillId="0" borderId="0" xfId="0" applyFont="1"/>
    <xf numFmtId="0" fontId="4" fillId="2" borderId="0" xfId="0" applyFont="1" applyFill="1"/>
    <xf numFmtId="0" fontId="4" fillId="0" borderId="0" xfId="0" applyFont="1" applyBorder="1"/>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247DD2-E96D-44DA-884B-4E7CBCEE68F6}">
  <sheetPr>
    <tabColor rgb="FFFF0000"/>
  </sheetPr>
  <dimension ref="B2:P36"/>
  <sheetViews>
    <sheetView tabSelected="1" workbookViewId="0">
      <selection activeCell="B33" sqref="B33"/>
    </sheetView>
  </sheetViews>
  <sheetFormatPr defaultRowHeight="15" x14ac:dyDescent="0.25"/>
  <cols>
    <col min="1" max="1" width="9.140625" style="2"/>
    <col min="2" max="2" width="7.85546875" style="4" customWidth="1"/>
    <col min="3" max="3" width="10.5703125" style="2" customWidth="1"/>
    <col min="4" max="4" width="12.28515625" style="2" customWidth="1"/>
    <col min="5" max="5" width="9.42578125" style="2" customWidth="1"/>
    <col min="6" max="6" width="13" style="2" customWidth="1"/>
    <col min="7" max="7" width="6.42578125" style="2" customWidth="1"/>
    <col min="8" max="8" width="5.7109375" style="2" customWidth="1"/>
    <col min="9" max="9" width="3.140625" style="2" customWidth="1"/>
    <col min="10" max="10" width="5.7109375" style="2" customWidth="1"/>
    <col min="11" max="11" width="7.140625" style="2" customWidth="1"/>
    <col min="12" max="12" width="16.7109375" style="2" customWidth="1"/>
    <col min="13" max="13" width="11.140625" style="2" customWidth="1"/>
    <col min="14" max="14" width="9.140625" style="2" customWidth="1"/>
    <col min="15" max="15" width="11.42578125" style="2" customWidth="1"/>
    <col min="16" max="16" width="6.5703125" style="2" customWidth="1"/>
    <col min="17" max="16384" width="9.140625" style="2"/>
  </cols>
  <sheetData>
    <row r="2" spans="2:16" x14ac:dyDescent="0.25">
      <c r="B2" s="1" t="s">
        <v>0</v>
      </c>
      <c r="D2" s="2" t="s">
        <v>1</v>
      </c>
      <c r="E2" s="3" t="s">
        <v>2</v>
      </c>
    </row>
    <row r="3" spans="2:16" x14ac:dyDescent="0.25">
      <c r="D3" s="2" t="s">
        <v>3</v>
      </c>
      <c r="E3" s="2">
        <v>0.01</v>
      </c>
    </row>
    <row r="4" spans="2:16" x14ac:dyDescent="0.25">
      <c r="C4" s="3" t="s">
        <v>4</v>
      </c>
      <c r="D4" s="2" t="s">
        <v>5</v>
      </c>
      <c r="E4" s="2">
        <v>1.5</v>
      </c>
      <c r="F4" s="2" t="s">
        <v>6</v>
      </c>
    </row>
    <row r="5" spans="2:16" x14ac:dyDescent="0.25">
      <c r="C5" s="3" t="s">
        <v>7</v>
      </c>
      <c r="D5" s="2" t="s">
        <v>5</v>
      </c>
      <c r="E5" s="2">
        <v>0.02</v>
      </c>
      <c r="F5" s="2" t="s">
        <v>8</v>
      </c>
    </row>
    <row r="6" spans="2:16" x14ac:dyDescent="0.25">
      <c r="D6" s="2" t="s">
        <v>9</v>
      </c>
      <c r="E6" s="5">
        <v>5</v>
      </c>
      <c r="F6" s="2" t="s">
        <v>10</v>
      </c>
    </row>
    <row r="7" spans="2:16" x14ac:dyDescent="0.25">
      <c r="D7" s="3" t="s">
        <v>11</v>
      </c>
      <c r="E7" s="2">
        <v>0.8</v>
      </c>
      <c r="F7" s="2" t="s">
        <v>12</v>
      </c>
    </row>
    <row r="8" spans="2:16" x14ac:dyDescent="0.25">
      <c r="D8" s="3" t="s">
        <v>13</v>
      </c>
      <c r="E8" s="2">
        <v>5</v>
      </c>
      <c r="F8" s="2" t="s">
        <v>12</v>
      </c>
    </row>
    <row r="9" spans="2:16" x14ac:dyDescent="0.25">
      <c r="B9" s="6" t="s">
        <v>14</v>
      </c>
      <c r="C9" s="7"/>
      <c r="D9" s="7"/>
      <c r="E9" s="7"/>
      <c r="F9" s="7"/>
      <c r="G9" s="7"/>
      <c r="H9" s="7"/>
      <c r="I9" s="7"/>
      <c r="J9" s="7"/>
      <c r="K9" s="7"/>
      <c r="L9" s="7"/>
      <c r="M9" s="7"/>
      <c r="N9" s="7"/>
      <c r="O9" s="7"/>
    </row>
    <row r="10" spans="2:16" x14ac:dyDescent="0.25">
      <c r="B10" s="8" t="s">
        <v>15</v>
      </c>
      <c r="I10" s="7"/>
      <c r="K10" s="8" t="s">
        <v>16</v>
      </c>
    </row>
    <row r="11" spans="2:16" x14ac:dyDescent="0.25">
      <c r="B11" s="9" t="s">
        <v>17</v>
      </c>
      <c r="C11" s="10" t="s">
        <v>4</v>
      </c>
      <c r="D11" s="11" t="s">
        <v>18</v>
      </c>
      <c r="E11" s="11" t="s">
        <v>19</v>
      </c>
      <c r="F11" s="11" t="s">
        <v>20</v>
      </c>
      <c r="G11" s="12"/>
      <c r="I11" s="7"/>
      <c r="K11" s="9" t="s">
        <v>17</v>
      </c>
      <c r="L11" s="10" t="s">
        <v>7</v>
      </c>
      <c r="M11" s="11" t="s">
        <v>18</v>
      </c>
      <c r="N11" s="11" t="s">
        <v>19</v>
      </c>
      <c r="O11" s="13" t="s">
        <v>20</v>
      </c>
      <c r="P11" s="14"/>
    </row>
    <row r="12" spans="2:16" x14ac:dyDescent="0.25">
      <c r="B12" s="15">
        <v>1</v>
      </c>
      <c r="C12" s="14" t="s">
        <v>21</v>
      </c>
      <c r="D12" s="16">
        <v>1.4322600000000001</v>
      </c>
      <c r="E12" s="17">
        <v>0.01</v>
      </c>
      <c r="F12" s="18">
        <f t="shared" ref="F12:F30" si="0">100000*E12*D12</f>
        <v>1432.26</v>
      </c>
      <c r="G12" s="14"/>
      <c r="H12" s="14"/>
      <c r="I12" s="19"/>
      <c r="J12" s="14"/>
      <c r="K12" s="15">
        <v>1</v>
      </c>
      <c r="L12" s="14" t="s">
        <v>22</v>
      </c>
      <c r="M12" s="20">
        <f>D12-0.00008</f>
        <v>1.43218</v>
      </c>
      <c r="N12" s="17">
        <f>E3</f>
        <v>0.01</v>
      </c>
      <c r="O12" s="18">
        <f t="shared" ref="O12:O30" si="1">100000*N12*M12</f>
        <v>1432.18</v>
      </c>
      <c r="P12" s="21"/>
    </row>
    <row r="13" spans="2:16" x14ac:dyDescent="0.25">
      <c r="B13" s="4">
        <v>2</v>
      </c>
      <c r="C13" s="2" t="s">
        <v>21</v>
      </c>
      <c r="D13" s="22">
        <f>D12-E6/10000</f>
        <v>1.4317600000000001</v>
      </c>
      <c r="E13" s="23">
        <v>0.02</v>
      </c>
      <c r="F13" s="24">
        <f t="shared" si="0"/>
        <v>2863.5200000000004</v>
      </c>
      <c r="I13" s="7"/>
      <c r="K13" s="4">
        <v>2</v>
      </c>
      <c r="L13" s="2" t="s">
        <v>22</v>
      </c>
      <c r="M13" s="25">
        <f>M12-E6/10000</f>
        <v>1.4316800000000001</v>
      </c>
      <c r="N13" s="23">
        <f>N12+E5</f>
        <v>0.03</v>
      </c>
      <c r="O13" s="24">
        <f t="shared" si="1"/>
        <v>4295.04</v>
      </c>
      <c r="P13" s="26"/>
    </row>
    <row r="14" spans="2:16" x14ac:dyDescent="0.25">
      <c r="B14" s="4">
        <v>3</v>
      </c>
      <c r="C14" s="2" t="s">
        <v>21</v>
      </c>
      <c r="D14" s="22">
        <f>D13-E6/10000</f>
        <v>1.4312600000000002</v>
      </c>
      <c r="E14" s="23">
        <v>0.02</v>
      </c>
      <c r="F14" s="24">
        <f t="shared" si="0"/>
        <v>2862.5200000000004</v>
      </c>
      <c r="I14" s="7"/>
      <c r="K14" s="4">
        <v>3</v>
      </c>
      <c r="L14" s="2" t="s">
        <v>22</v>
      </c>
      <c r="M14" s="25">
        <f>M13-E6/10000</f>
        <v>1.4311800000000001</v>
      </c>
      <c r="N14" s="23">
        <f>N13+E5</f>
        <v>0.05</v>
      </c>
      <c r="O14" s="24">
        <f t="shared" si="1"/>
        <v>7155.9000000000005</v>
      </c>
      <c r="P14" s="26"/>
    </row>
    <row r="15" spans="2:16" x14ac:dyDescent="0.25">
      <c r="B15" s="4">
        <v>4</v>
      </c>
      <c r="C15" s="2" t="s">
        <v>21</v>
      </c>
      <c r="D15" s="22">
        <f>D14-E6/10000</f>
        <v>1.4307600000000003</v>
      </c>
      <c r="E15" s="23">
        <v>0.03</v>
      </c>
      <c r="F15" s="24">
        <f t="shared" si="0"/>
        <v>4292.2800000000007</v>
      </c>
      <c r="I15" s="7"/>
      <c r="K15" s="4">
        <v>4</v>
      </c>
      <c r="L15" s="2" t="s">
        <v>22</v>
      </c>
      <c r="M15" s="25">
        <f>M14-E6/10000</f>
        <v>1.4306800000000002</v>
      </c>
      <c r="N15" s="23">
        <f>N14+E5</f>
        <v>7.0000000000000007E-2</v>
      </c>
      <c r="O15" s="24">
        <f t="shared" si="1"/>
        <v>10014.760000000002</v>
      </c>
      <c r="P15" s="26"/>
    </row>
    <row r="16" spans="2:16" x14ac:dyDescent="0.25">
      <c r="B16" s="4">
        <v>5</v>
      </c>
      <c r="C16" s="2" t="s">
        <v>21</v>
      </c>
      <c r="D16" s="22">
        <f>D15-E6/10000</f>
        <v>1.4302600000000003</v>
      </c>
      <c r="E16" s="23">
        <v>0.03</v>
      </c>
      <c r="F16" s="24">
        <f t="shared" si="0"/>
        <v>4290.7800000000007</v>
      </c>
      <c r="I16" s="7"/>
      <c r="K16" s="4">
        <v>5</v>
      </c>
      <c r="L16" s="2" t="s">
        <v>22</v>
      </c>
      <c r="M16" s="25">
        <f>M15-E6/10000</f>
        <v>1.4301800000000002</v>
      </c>
      <c r="N16" s="23">
        <f>N15+E5</f>
        <v>9.0000000000000011E-2</v>
      </c>
      <c r="O16" s="24">
        <f t="shared" si="1"/>
        <v>12871.620000000004</v>
      </c>
      <c r="P16" s="26"/>
    </row>
    <row r="17" spans="2:16" x14ac:dyDescent="0.25">
      <c r="B17" s="4">
        <v>6</v>
      </c>
      <c r="C17" s="2" t="s">
        <v>21</v>
      </c>
      <c r="D17" s="22">
        <f>D16-E6/10000</f>
        <v>1.4297600000000004</v>
      </c>
      <c r="E17" s="23">
        <v>0.05</v>
      </c>
      <c r="F17" s="24">
        <f t="shared" si="0"/>
        <v>7148.800000000002</v>
      </c>
      <c r="I17" s="7"/>
      <c r="K17" s="4">
        <v>6</v>
      </c>
      <c r="L17" s="2" t="s">
        <v>22</v>
      </c>
      <c r="M17" s="25">
        <f>M16-E6/10000</f>
        <v>1.4296800000000003</v>
      </c>
      <c r="N17" s="23">
        <f>N16+E5</f>
        <v>0.11000000000000001</v>
      </c>
      <c r="O17" s="24">
        <f t="shared" si="1"/>
        <v>15726.480000000005</v>
      </c>
      <c r="P17" s="26"/>
    </row>
    <row r="18" spans="2:16" x14ac:dyDescent="0.25">
      <c r="B18" s="4">
        <v>7</v>
      </c>
      <c r="C18" s="2" t="s">
        <v>21</v>
      </c>
      <c r="D18" s="22">
        <f>D17-E6/10000</f>
        <v>1.4292600000000004</v>
      </c>
      <c r="E18" s="23">
        <v>0.05</v>
      </c>
      <c r="F18" s="24">
        <f t="shared" si="0"/>
        <v>7146.300000000002</v>
      </c>
      <c r="I18" s="7"/>
      <c r="K18" s="4">
        <v>7</v>
      </c>
      <c r="L18" s="2" t="s">
        <v>22</v>
      </c>
      <c r="M18" s="25">
        <f>M17-E6/10000</f>
        <v>1.4291800000000003</v>
      </c>
      <c r="N18" s="23">
        <f>N17+E5</f>
        <v>0.13</v>
      </c>
      <c r="O18" s="24">
        <f t="shared" si="1"/>
        <v>18579.340000000004</v>
      </c>
      <c r="P18" s="14"/>
    </row>
    <row r="19" spans="2:16" x14ac:dyDescent="0.25">
      <c r="B19" s="4">
        <v>8</v>
      </c>
      <c r="C19" s="2" t="s">
        <v>21</v>
      </c>
      <c r="D19" s="22">
        <f>D18-E6/10000</f>
        <v>1.4287600000000005</v>
      </c>
      <c r="E19" s="23">
        <v>0.08</v>
      </c>
      <c r="F19" s="24">
        <f t="shared" si="0"/>
        <v>11430.080000000004</v>
      </c>
      <c r="I19" s="7"/>
      <c r="K19" s="4">
        <v>8</v>
      </c>
      <c r="L19" s="2" t="s">
        <v>22</v>
      </c>
      <c r="M19" s="25">
        <f>M18-E6/10000</f>
        <v>1.4286800000000004</v>
      </c>
      <c r="N19" s="23">
        <f>N18+E5</f>
        <v>0.15</v>
      </c>
      <c r="O19" s="24">
        <f t="shared" si="1"/>
        <v>21430.200000000004</v>
      </c>
      <c r="P19" s="14"/>
    </row>
    <row r="20" spans="2:16" x14ac:dyDescent="0.25">
      <c r="B20" s="4">
        <v>9</v>
      </c>
      <c r="C20" s="2" t="s">
        <v>21</v>
      </c>
      <c r="D20" s="22">
        <f>D19-E6/10000</f>
        <v>1.4282600000000005</v>
      </c>
      <c r="E20" s="23">
        <v>0.08</v>
      </c>
      <c r="F20" s="24">
        <f t="shared" si="0"/>
        <v>11426.080000000004</v>
      </c>
      <c r="I20" s="7"/>
      <c r="K20" s="4">
        <v>9</v>
      </c>
      <c r="L20" s="2" t="s">
        <v>22</v>
      </c>
      <c r="M20" s="25">
        <f>M19-E6/10000</f>
        <v>1.4281800000000004</v>
      </c>
      <c r="N20" s="23">
        <f>N19+E5</f>
        <v>0.16999999999999998</v>
      </c>
      <c r="O20" s="24">
        <f t="shared" si="1"/>
        <v>24279.060000000009</v>
      </c>
      <c r="P20" s="14"/>
    </row>
    <row r="21" spans="2:16" x14ac:dyDescent="0.25">
      <c r="B21" s="4">
        <v>10</v>
      </c>
      <c r="C21" s="2" t="s">
        <v>21</v>
      </c>
      <c r="D21" s="22">
        <f>D20-E6/10000</f>
        <v>1.4277600000000006</v>
      </c>
      <c r="E21" s="23">
        <v>0.11</v>
      </c>
      <c r="F21" s="18">
        <f t="shared" si="0"/>
        <v>15705.360000000006</v>
      </c>
      <c r="I21" s="7"/>
      <c r="K21" s="4">
        <v>10</v>
      </c>
      <c r="L21" s="2" t="s">
        <v>22</v>
      </c>
      <c r="M21" s="25">
        <f>M20-E6/10000</f>
        <v>1.4276800000000005</v>
      </c>
      <c r="N21" s="23">
        <f>N20+E5</f>
        <v>0.18999999999999997</v>
      </c>
      <c r="O21" s="18">
        <f t="shared" si="1"/>
        <v>27125.920000000006</v>
      </c>
      <c r="P21" s="14"/>
    </row>
    <row r="22" spans="2:16" x14ac:dyDescent="0.25">
      <c r="B22" s="4">
        <v>11</v>
      </c>
      <c r="C22" s="2" t="s">
        <v>21</v>
      </c>
      <c r="D22" s="22">
        <f>D21-E6/10000</f>
        <v>1.4272600000000006</v>
      </c>
      <c r="E22" s="23">
        <v>0.11</v>
      </c>
      <c r="F22" s="18">
        <f t="shared" si="0"/>
        <v>15699.860000000008</v>
      </c>
      <c r="I22" s="7"/>
      <c r="K22" s="4">
        <v>11</v>
      </c>
      <c r="L22" s="2" t="s">
        <v>22</v>
      </c>
      <c r="M22" s="25">
        <f>M21-E6/10000</f>
        <v>1.4271800000000006</v>
      </c>
      <c r="N22" s="23">
        <f>N21+E5</f>
        <v>0.20999999999999996</v>
      </c>
      <c r="O22" s="18">
        <f t="shared" si="1"/>
        <v>29970.780000000006</v>
      </c>
      <c r="P22" s="14"/>
    </row>
    <row r="23" spans="2:16" x14ac:dyDescent="0.25">
      <c r="B23" s="4">
        <v>12</v>
      </c>
      <c r="C23" s="2" t="s">
        <v>21</v>
      </c>
      <c r="D23" s="22">
        <f>D22-E6/10000</f>
        <v>1.4267600000000007</v>
      </c>
      <c r="E23" s="23">
        <v>0.17</v>
      </c>
      <c r="F23" s="18">
        <f t="shared" si="0"/>
        <v>24254.920000000013</v>
      </c>
      <c r="I23" s="7"/>
      <c r="K23" s="4">
        <v>12</v>
      </c>
      <c r="L23" s="2" t="s">
        <v>22</v>
      </c>
      <c r="M23" s="25">
        <f>M22-E6/10000</f>
        <v>1.4266800000000006</v>
      </c>
      <c r="N23" s="23">
        <f>N22+E5</f>
        <v>0.22999999999999995</v>
      </c>
      <c r="O23" s="18">
        <f t="shared" si="1"/>
        <v>32813.640000000007</v>
      </c>
      <c r="P23" s="14"/>
    </row>
    <row r="24" spans="2:16" x14ac:dyDescent="0.25">
      <c r="B24" s="4">
        <v>13</v>
      </c>
      <c r="C24" s="2" t="s">
        <v>21</v>
      </c>
      <c r="D24" s="22">
        <f>D23-E6/10000</f>
        <v>1.4262600000000007</v>
      </c>
      <c r="E24" s="23">
        <v>0.17</v>
      </c>
      <c r="F24" s="18">
        <f t="shared" si="0"/>
        <v>24246.420000000013</v>
      </c>
      <c r="I24" s="7"/>
      <c r="K24" s="4">
        <v>13</v>
      </c>
      <c r="L24" s="2" t="s">
        <v>22</v>
      </c>
      <c r="M24" s="25">
        <f>M23-E6/10000</f>
        <v>1.4261800000000007</v>
      </c>
      <c r="N24" s="23">
        <f>N23+E5</f>
        <v>0.24999999999999994</v>
      </c>
      <c r="O24" s="18">
        <f t="shared" si="1"/>
        <v>35654.500000000007</v>
      </c>
      <c r="P24" s="14"/>
    </row>
    <row r="25" spans="2:16" x14ac:dyDescent="0.25">
      <c r="B25" s="4">
        <v>14</v>
      </c>
      <c r="C25" s="2" t="s">
        <v>21</v>
      </c>
      <c r="D25" s="22">
        <f>D24-E6/10000</f>
        <v>1.4257600000000008</v>
      </c>
      <c r="E25" s="23">
        <v>0.26</v>
      </c>
      <c r="F25" s="18">
        <f t="shared" si="0"/>
        <v>37069.760000000024</v>
      </c>
      <c r="I25" s="7"/>
      <c r="K25" s="4">
        <v>14</v>
      </c>
      <c r="L25" s="2" t="s">
        <v>22</v>
      </c>
      <c r="M25" s="25">
        <f>M24-E6/10000</f>
        <v>1.4256800000000007</v>
      </c>
      <c r="N25" s="23">
        <f>N24+E5</f>
        <v>0.26999999999999996</v>
      </c>
      <c r="O25" s="18">
        <f t="shared" si="1"/>
        <v>38493.360000000015</v>
      </c>
      <c r="P25" s="14"/>
    </row>
    <row r="26" spans="2:16" x14ac:dyDescent="0.25">
      <c r="B26" s="4">
        <v>15</v>
      </c>
      <c r="C26" s="2" t="s">
        <v>21</v>
      </c>
      <c r="D26" s="22">
        <f>D25-E6/10000</f>
        <v>1.4252600000000009</v>
      </c>
      <c r="E26" s="23">
        <v>0.26</v>
      </c>
      <c r="F26" s="18">
        <f t="shared" si="0"/>
        <v>37056.760000000024</v>
      </c>
      <c r="I26" s="7"/>
      <c r="K26" s="4">
        <v>15</v>
      </c>
      <c r="L26" s="2" t="s">
        <v>22</v>
      </c>
      <c r="M26" s="25">
        <f>M25-E6/10000</f>
        <v>1.4251800000000008</v>
      </c>
      <c r="N26" s="23">
        <f>N25+E5</f>
        <v>0.28999999999999998</v>
      </c>
      <c r="O26" s="18">
        <f t="shared" si="1"/>
        <v>41330.220000000016</v>
      </c>
      <c r="P26" s="26"/>
    </row>
    <row r="27" spans="2:16" x14ac:dyDescent="0.25">
      <c r="B27" s="4">
        <v>16</v>
      </c>
      <c r="C27" s="2" t="s">
        <v>21</v>
      </c>
      <c r="D27" s="22">
        <f>D26-E6/10000</f>
        <v>1.4247600000000009</v>
      </c>
      <c r="E27" s="23">
        <v>0.38</v>
      </c>
      <c r="F27" s="18">
        <f t="shared" si="0"/>
        <v>54140.880000000034</v>
      </c>
      <c r="I27" s="7"/>
      <c r="K27" s="4">
        <v>16</v>
      </c>
      <c r="L27" s="2" t="s">
        <v>22</v>
      </c>
      <c r="M27" s="25">
        <f>M26-E6/10000</f>
        <v>1.4246800000000008</v>
      </c>
      <c r="N27" s="23">
        <f>N26+E5</f>
        <v>0.31</v>
      </c>
      <c r="O27" s="18">
        <f t="shared" si="1"/>
        <v>44165.080000000024</v>
      </c>
      <c r="P27" s="26"/>
    </row>
    <row r="28" spans="2:16" x14ac:dyDescent="0.25">
      <c r="B28" s="4">
        <v>17</v>
      </c>
      <c r="C28" s="2" t="s">
        <v>21</v>
      </c>
      <c r="D28" s="22">
        <f>D27-E6/10000</f>
        <v>1.424260000000001</v>
      </c>
      <c r="E28" s="23">
        <v>0.38</v>
      </c>
      <c r="F28" s="18">
        <f t="shared" si="0"/>
        <v>54121.880000000034</v>
      </c>
      <c r="G28" s="27"/>
      <c r="H28" s="27"/>
      <c r="I28" s="28"/>
      <c r="J28" s="29"/>
      <c r="K28" s="4">
        <v>17</v>
      </c>
      <c r="L28" s="2" t="s">
        <v>22</v>
      </c>
      <c r="M28" s="25">
        <f>M27-E6/10000</f>
        <v>1.4241800000000009</v>
      </c>
      <c r="N28" s="23">
        <f>N27+E5</f>
        <v>0.33</v>
      </c>
      <c r="O28" s="18">
        <f t="shared" si="1"/>
        <v>46997.940000000031</v>
      </c>
      <c r="P28" s="26"/>
    </row>
    <row r="29" spans="2:16" x14ac:dyDescent="0.25">
      <c r="B29" s="4">
        <v>18</v>
      </c>
      <c r="C29" s="2" t="s">
        <v>21</v>
      </c>
      <c r="D29" s="22">
        <f>D28-E6/10000</f>
        <v>1.423760000000001</v>
      </c>
      <c r="E29" s="23">
        <v>0.57999999999999996</v>
      </c>
      <c r="F29" s="18">
        <f t="shared" si="0"/>
        <v>82578.080000000045</v>
      </c>
      <c r="I29" s="7"/>
      <c r="K29" s="4">
        <v>18</v>
      </c>
      <c r="L29" s="2" t="s">
        <v>22</v>
      </c>
      <c r="M29" s="25">
        <f>M28-E6/10000</f>
        <v>1.4236800000000009</v>
      </c>
      <c r="N29" s="23">
        <f>N28+E5</f>
        <v>0.35000000000000003</v>
      </c>
      <c r="O29" s="18">
        <f t="shared" si="1"/>
        <v>49828.800000000032</v>
      </c>
      <c r="P29" s="26"/>
    </row>
    <row r="30" spans="2:16" ht="15.75" thickBot="1" x14ac:dyDescent="0.3">
      <c r="B30" s="30">
        <v>19</v>
      </c>
      <c r="C30" s="31" t="s">
        <v>21</v>
      </c>
      <c r="D30" s="32">
        <f>D29-E6/10000</f>
        <v>1.4232600000000011</v>
      </c>
      <c r="E30" s="33">
        <v>0.57999999999999996</v>
      </c>
      <c r="F30" s="34">
        <f t="shared" si="0"/>
        <v>82549.080000000045</v>
      </c>
      <c r="I30" s="7"/>
      <c r="K30" s="30">
        <v>19</v>
      </c>
      <c r="L30" s="31" t="s">
        <v>22</v>
      </c>
      <c r="M30" s="32">
        <f>M29-E6/10000</f>
        <v>1.423180000000001</v>
      </c>
      <c r="N30" s="33">
        <f>N29+E5</f>
        <v>0.37000000000000005</v>
      </c>
      <c r="O30" s="34">
        <f t="shared" si="1"/>
        <v>52657.660000000047</v>
      </c>
    </row>
    <row r="31" spans="2:16" x14ac:dyDescent="0.25">
      <c r="B31" s="2" t="s">
        <v>23</v>
      </c>
      <c r="D31" s="25">
        <f>F31/100000/E31</f>
        <v>1.4252689020771518</v>
      </c>
      <c r="E31" s="35">
        <f>SUM(E12:E30)</f>
        <v>3.37</v>
      </c>
      <c r="F31" s="36">
        <f>SUM(F12:F30)</f>
        <v>480315.62000000023</v>
      </c>
      <c r="I31" s="7"/>
      <c r="K31" s="2" t="s">
        <v>24</v>
      </c>
      <c r="M31" s="25">
        <f>O31/100000/N31</f>
        <v>1.4261010526315794</v>
      </c>
      <c r="N31" s="35">
        <f>SUM(N12:N30)</f>
        <v>3.6100000000000003</v>
      </c>
      <c r="O31" s="36">
        <f>SUM(O12:O30)</f>
        <v>514822.48000000021</v>
      </c>
      <c r="P31" s="25"/>
    </row>
    <row r="32" spans="2:16" x14ac:dyDescent="0.25">
      <c r="B32" s="2" t="s">
        <v>25</v>
      </c>
      <c r="D32" s="25">
        <f>D31+0.0005+0.00008</f>
        <v>1.4258489020771519</v>
      </c>
      <c r="E32" s="23">
        <f>E31</f>
        <v>3.37</v>
      </c>
      <c r="F32" s="24">
        <f>E32*D32*100000</f>
        <v>480511.08000000025</v>
      </c>
      <c r="I32" s="7"/>
      <c r="K32" s="2" t="s">
        <v>26</v>
      </c>
      <c r="M32" s="25">
        <f>D32+0.00008</f>
        <v>1.4259289020771519</v>
      </c>
      <c r="N32" s="23">
        <f>N31</f>
        <v>3.6100000000000003</v>
      </c>
      <c r="O32" s="24">
        <f>M32*N32*100000</f>
        <v>514760.33364985191</v>
      </c>
    </row>
    <row r="33" spans="2:16" s="40" customFormat="1" ht="15.75" thickBot="1" x14ac:dyDescent="0.3">
      <c r="B33" s="37" t="s">
        <v>27</v>
      </c>
      <c r="C33" s="37"/>
      <c r="D33" s="38"/>
      <c r="E33" s="37"/>
      <c r="F33" s="39">
        <f>F32-F31</f>
        <v>195.46000000002095</v>
      </c>
      <c r="I33" s="41"/>
      <c r="K33" s="37" t="s">
        <v>27</v>
      </c>
      <c r="L33" s="37"/>
      <c r="M33" s="38"/>
      <c r="N33" s="37"/>
      <c r="O33" s="39">
        <f>O31-O32</f>
        <v>62.146350148308557</v>
      </c>
      <c r="P33" s="42"/>
    </row>
    <row r="34" spans="2:16" ht="15.75" thickTop="1" x14ac:dyDescent="0.25"/>
    <row r="35" spans="2:16" x14ac:dyDescent="0.25">
      <c r="B35" s="4" t="s">
        <v>28</v>
      </c>
      <c r="C35" s="2" t="s">
        <v>29</v>
      </c>
    </row>
    <row r="36" spans="2:16" x14ac:dyDescent="0.25">
      <c r="C36" s="2" t="s">
        <v>30</v>
      </c>
    </row>
  </sheetData>
  <mergeCells count="1">
    <mergeCell ref="G28:H28"/>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example  x1.5 &amp; +0.02 conve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2018-04-19T11:18:46Z</dcterms:created>
  <dcterms:modified xsi:type="dcterms:W3CDTF">2018-04-19T11:21:15Z</dcterms:modified>
</cp:coreProperties>
</file>