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5600" windowHeight="8130"/>
  </bookViews>
  <sheets>
    <sheet name="GOLD Position Simulation" sheetId="2" r:id="rId1"/>
  </sheets>
  <definedNames>
    <definedName name="Ask">'GOLD Position Simulation'!$F$5</definedName>
    <definedName name="Available_Margin">#REF!</definedName>
    <definedName name="AvailableMargin">#REF!</definedName>
    <definedName name="Bid">'GOLD Position Simulation'!$F$6</definedName>
    <definedName name="Contract_Size">#REF!</definedName>
    <definedName name="Digits">'GOLD Position Simulation'!$B$3</definedName>
    <definedName name="Final_Loss">#REF!</definedName>
    <definedName name="Final_Profit">#REF!</definedName>
    <definedName name="InitialMargin">#REF!</definedName>
    <definedName name="LEVERAGE">'GOLD Position Simulation'!$F$3</definedName>
    <definedName name="Loss_Sim">#REF!</definedName>
    <definedName name="Margin_Used">#REF!</definedName>
    <definedName name="MarginTreshold">#REF!</definedName>
    <definedName name="Modal">#REF!</definedName>
    <definedName name="NowPos1">'GOLD Position Simulation'!$F$6</definedName>
    <definedName name="Profit_per_Pips">#REF!</definedName>
    <definedName name="Profit_Sim">#REF!</definedName>
    <definedName name="Spread">'GOLD Position Simulation'!$D$3</definedName>
    <definedName name="Spreads">'GOLD Position Simulation'!$D$3</definedName>
  </definedNames>
  <calcPr calcId="145621"/>
</workbook>
</file>

<file path=xl/calcChain.xml><?xml version="1.0" encoding="utf-8"?>
<calcChain xmlns="http://schemas.openxmlformats.org/spreadsheetml/2006/main">
  <c r="D16" i="2" l="1"/>
  <c r="D17" i="2"/>
  <c r="D18" i="2"/>
  <c r="D19" i="2"/>
  <c r="D20" i="2"/>
  <c r="D21" i="2"/>
  <c r="D22" i="2"/>
  <c r="D23" i="2"/>
  <c r="D24" i="2"/>
  <c r="D25" i="2"/>
  <c r="D26" i="2"/>
  <c r="D27" i="2"/>
  <c r="C30" i="2"/>
  <c r="F8" i="2" l="1"/>
  <c r="F10" i="2"/>
  <c r="F12" i="2"/>
  <c r="F14" i="2"/>
  <c r="F28" i="2"/>
  <c r="D8" i="2"/>
  <c r="D9" i="2"/>
  <c r="D10" i="2"/>
  <c r="D11" i="2"/>
  <c r="D12" i="2"/>
  <c r="D13" i="2"/>
  <c r="D14" i="2"/>
  <c r="D15" i="2"/>
  <c r="D28" i="2"/>
  <c r="D29" i="2"/>
  <c r="F5" i="2"/>
  <c r="F16" i="2" s="1"/>
  <c r="F18" i="2" l="1"/>
  <c r="F17" i="2"/>
  <c r="F20" i="2"/>
  <c r="F19" i="2"/>
  <c r="F22" i="2"/>
  <c r="F21" i="2"/>
  <c r="F24" i="2"/>
  <c r="F23" i="2"/>
  <c r="F26" i="2"/>
  <c r="F25" i="2"/>
  <c r="F11" i="2"/>
  <c r="F27" i="2"/>
  <c r="D30" i="2"/>
  <c r="F29" i="2"/>
  <c r="F9" i="2"/>
  <c r="F15" i="2"/>
  <c r="F13" i="2"/>
  <c r="D5" i="2"/>
  <c r="F30" i="2" l="1"/>
  <c r="F2" i="2" l="1"/>
  <c r="F4" i="2"/>
</calcChain>
</file>

<file path=xl/sharedStrings.xml><?xml version="1.0" encoding="utf-8"?>
<sst xmlns="http://schemas.openxmlformats.org/spreadsheetml/2006/main" count="18" uniqueCount="17">
  <si>
    <t>Margin Used</t>
  </si>
  <si>
    <t>Profit</t>
  </si>
  <si>
    <t>Side</t>
  </si>
  <si>
    <t>Open</t>
  </si>
  <si>
    <t>Points</t>
  </si>
  <si>
    <t>Margins</t>
  </si>
  <si>
    <t>Leverage</t>
  </si>
  <si>
    <t>Bid</t>
  </si>
  <si>
    <t>Ask</t>
  </si>
  <si>
    <t>Lots</t>
  </si>
  <si>
    <t>Digits</t>
  </si>
  <si>
    <t>Spreads</t>
  </si>
  <si>
    <t>Total</t>
  </si>
  <si>
    <t>Balance</t>
  </si>
  <si>
    <t>Margin Left</t>
  </si>
  <si>
    <t>SIDE</t>
  </si>
  <si>
    <t>Set 1 for BUY, 2 for SELL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</si>
</sst>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409]#,##0.0000"/>
    <numFmt numFmtId="166" formatCode="#,##0&quot; pips&quot;"/>
    <numFmt numFmtId="167" formatCode="[$$-409]#,##0.00000"/>
    <numFmt numFmtId="169" formatCode="&quot;$&quot;#,##0.00000"/>
  </numFmts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FA7D00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6" fontId="0" fillId="0" borderId="0" xfId="0" applyNumberFormat="1" applyProtection="1"/>
    <xf numFmtId="167" fontId="0" fillId="0" borderId="0" xfId="0" applyNumberFormat="1"/>
    <xf numFmtId="167" fontId="5" fillId="3" borderId="1" xfId="2" applyNumberFormat="1" applyFont="1"/>
    <xf numFmtId="0" fontId="4" fillId="0" borderId="2" xfId="0" applyFont="1" applyBorder="1" applyAlignment="1">
      <alignment horizontal="right"/>
    </xf>
    <xf numFmtId="0" fontId="4" fillId="0" borderId="0" xfId="0" applyFont="1"/>
    <xf numFmtId="0" fontId="0" fillId="0" borderId="2" xfId="0" applyBorder="1"/>
    <xf numFmtId="164" fontId="5" fillId="3" borderId="1" xfId="2" applyNumberFormat="1" applyFont="1" applyBorder="1"/>
    <xf numFmtId="164" fontId="6" fillId="0" borderId="3" xfId="0" applyNumberFormat="1" applyFont="1" applyBorder="1"/>
    <xf numFmtId="167" fontId="0" fillId="0" borderId="0" xfId="0" applyNumberFormat="1" applyAlignment="1">
      <alignment horizontal="center"/>
    </xf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/>
    <xf numFmtId="0" fontId="3" fillId="0" borderId="2" xfId="0" applyFont="1" applyBorder="1"/>
    <xf numFmtId="4" fontId="0" fillId="0" borderId="0" xfId="0" applyNumberFormat="1" applyAlignment="1">
      <alignment horizontal="center"/>
    </xf>
    <xf numFmtId="167" fontId="1" fillId="2" borderId="1" xfId="1" applyNumberFormat="1" applyAlignment="1"/>
    <xf numFmtId="169" fontId="2" fillId="3" borderId="1" xfId="2" applyNumberFormat="1" applyAlignment="1">
      <alignment horizontal="right"/>
    </xf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/>
    <xf numFmtId="0" fontId="3" fillId="0" borderId="0" xfId="0" applyFont="1" applyBorder="1"/>
    <xf numFmtId="0" fontId="4" fillId="0" borderId="0" xfId="0" applyFont="1" applyAlignment="1">
      <alignment horizontal="center"/>
    </xf>
    <xf numFmtId="0" fontId="2" fillId="3" borderId="1" xfId="2" applyAlignment="1" applyProtection="1">
      <alignment horizontal="center"/>
      <protection locked="0"/>
    </xf>
    <xf numFmtId="167" fontId="1" fillId="2" borderId="1" xfId="1" applyNumberFormat="1" applyAlignment="1" applyProtection="1">
      <protection locked="0"/>
    </xf>
    <xf numFmtId="1" fontId="2" fillId="3" borderId="1" xfId="2" applyNumberFormat="1" applyAlignment="1" applyProtection="1">
      <alignment horizontal="center"/>
      <protection locked="0"/>
    </xf>
    <xf numFmtId="167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</cellXfs>
  <cellStyles count="3">
    <cellStyle name="Calculation" xfId="2" builtinId="22"/>
    <cellStyle name="Input" xfId="1" builtinId="20"/>
    <cellStyle name="Normal" xfId="0" builtinId="0"/>
  </cellStyles>
  <dxfs count="13">
    <dxf>
      <alignment horizontal="center" vertical="bottom" textRotation="0" wrapText="0" indent="0" justifyLastLine="0" shrinkToFit="0" readingOrder="0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numFmt numFmtId="167" formatCode="[$$-409]#,##0.00000"/>
      <protection locked="0" hidden="0"/>
    </dxf>
    <dxf>
      <font>
        <b/>
        <i val="0"/>
        <color rgb="FF00B05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theme="5" tint="0.39994506668294322"/>
        </patternFill>
      </fill>
    </dxf>
    <dxf>
      <numFmt numFmtId="167" formatCode="[$$-409]#,##0.00000"/>
    </dxf>
    <dxf>
      <numFmt numFmtId="167" formatCode="[$$-409]#,##0.000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[$$-409]#,##0.00000"/>
    </dxf>
    <dxf>
      <numFmt numFmtId="166" formatCode="#,##0&quot; pips&quot;"/>
    </dxf>
    <dxf>
      <numFmt numFmtId="167" formatCode="[$$-409]#,##0.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6" name="Table6" displayName="Table6" ref="A7:F30" totalsRowCount="1" headerRowDxfId="12">
  <autoFilter ref="A7:F29"/>
  <tableColumns count="6">
    <tableColumn id="1" name="Side" totalsRowLabel="Total" dataDxfId="0" totalsRowDxfId="8"/>
    <tableColumn id="2" name="Open" dataDxfId="2"/>
    <tableColumn id="3" name="Lots" totalsRowFunction="sum" dataDxfId="1" totalsRowDxfId="7"/>
    <tableColumn id="6" name="Margins" totalsRowFunction="sum" dataDxfId="11" totalsRowDxfId="6">
      <calculatedColumnFormula>(Table6[[#This Row],[Open]]/LEVERAGE)*(Table6[[#This Row],[Lots]]*1000*100)</calculatedColumnFormula>
    </tableColumn>
    <tableColumn id="4" name="Points" dataDxfId="10"/>
    <tableColumn id="5" name="Profit" totalsRowFunction="sum" dataDxfId="9" totalsRowDxfId="5">
      <calculatedColumnFormula>(IF(Table6[[#This Row],[Side]]=1,Bid-Table6[[#This Row],[Open]],Table6[[#This Row],[Open]]-Ask))*1000*(Table6[[#This Row],[Lots]]*100)</calculatedColumnFormula>
    </tableColumn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F35"/>
  <sheetViews>
    <sheetView tabSelected="1" workbookViewId="0">
      <selection activeCell="F4" sqref="F4"/>
    </sheetView>
  </sheetViews>
  <sheetFormatPr defaultRowHeight="15" x14ac:dyDescent="0.25"/>
  <cols>
    <col min="1" max="1" width="7.28515625" customWidth="1"/>
    <col min="2" max="4" width="18.140625" customWidth="1"/>
    <col min="5" max="5" width="21" customWidth="1"/>
    <col min="6" max="6" width="21.42578125" customWidth="1"/>
  </cols>
  <sheetData>
    <row r="1" spans="1:6" ht="21" x14ac:dyDescent="0.35">
      <c r="A1" s="23" t="s">
        <v>13</v>
      </c>
      <c r="B1" s="23"/>
      <c r="C1" s="23"/>
      <c r="D1" s="23"/>
      <c r="F1" s="5">
        <v>5000</v>
      </c>
    </row>
    <row r="2" spans="1:6" ht="21" x14ac:dyDescent="0.35">
      <c r="A2" s="23" t="s">
        <v>14</v>
      </c>
      <c r="B2" s="23"/>
      <c r="C2" s="23"/>
      <c r="D2" s="24"/>
      <c r="E2" s="8"/>
      <c r="F2" s="9">
        <f>(F1 + SUM(Table6[[#All],[Profit]]))-(SUM(Table6[Margins]))</f>
        <v>4858.2620000000043</v>
      </c>
    </row>
    <row r="3" spans="1:6" s="12" customFormat="1" x14ac:dyDescent="0.25">
      <c r="A3" s="14" t="s">
        <v>10</v>
      </c>
      <c r="B3" s="26">
        <v>5</v>
      </c>
      <c r="C3" s="14" t="s">
        <v>11</v>
      </c>
      <c r="D3" s="28">
        <v>3</v>
      </c>
      <c r="E3" s="16" t="s">
        <v>6</v>
      </c>
      <c r="F3" s="26">
        <v>500</v>
      </c>
    </row>
    <row r="4" spans="1:6" ht="21" x14ac:dyDescent="0.35">
      <c r="A4" s="21" t="s">
        <v>1</v>
      </c>
      <c r="B4" s="21"/>
      <c r="C4" s="21"/>
      <c r="D4" s="22"/>
      <c r="E4" s="8"/>
      <c r="F4" s="10">
        <f>SUM(Table6[[#All],[Profit]])</f>
        <v>-27.199999999996116</v>
      </c>
    </row>
    <row r="5" spans="1:6" s="12" customFormat="1" x14ac:dyDescent="0.25">
      <c r="A5" s="13"/>
      <c r="B5" s="13"/>
      <c r="C5" s="13" t="s">
        <v>0</v>
      </c>
      <c r="D5" s="19">
        <f>SUM(Table6[Margins])</f>
        <v>114.53800000000001</v>
      </c>
      <c r="E5" s="6" t="s">
        <v>8</v>
      </c>
      <c r="F5" s="18">
        <f>Bid+(1/POWER(10, Digits)*Spreads)</f>
        <v>1.14483</v>
      </c>
    </row>
    <row r="6" spans="1:6" x14ac:dyDescent="0.25">
      <c r="A6" s="25"/>
      <c r="B6" s="25"/>
      <c r="C6" s="25"/>
      <c r="E6" s="6" t="s">
        <v>7</v>
      </c>
      <c r="F6" s="27">
        <v>1.1448</v>
      </c>
    </row>
    <row r="7" spans="1:6" x14ac:dyDescent="0.25">
      <c r="A7" s="2" t="s">
        <v>2</v>
      </c>
      <c r="B7" s="1" t="s">
        <v>3</v>
      </c>
      <c r="C7" s="1" t="s">
        <v>9</v>
      </c>
      <c r="D7" s="1" t="s">
        <v>5</v>
      </c>
      <c r="E7" s="1" t="s">
        <v>4</v>
      </c>
      <c r="F7" s="1" t="s">
        <v>1</v>
      </c>
    </row>
    <row r="8" spans="1:6" x14ac:dyDescent="0.25">
      <c r="A8" s="31">
        <v>1</v>
      </c>
      <c r="B8" s="29">
        <v>1.1455</v>
      </c>
      <c r="C8" s="30">
        <v>0.1</v>
      </c>
      <c r="D8" s="11">
        <f>(Table6[[#This Row],[Open]]/LEVERAGE)*(Table6[[#This Row],[Lots]]*1000*100)</f>
        <v>22.91</v>
      </c>
      <c r="E8" s="3"/>
      <c r="F8" s="4">
        <f>(IF(Table6[[#This Row],[Side]]=1,Bid-Table6[[#This Row],[Open]],Table6[[#This Row],[Open]]-Ask))*1000*(Table6[[#This Row],[Lots]]*100)</f>
        <v>-6.9999999999992291</v>
      </c>
    </row>
    <row r="9" spans="1:6" x14ac:dyDescent="0.25">
      <c r="A9" s="31">
        <v>2</v>
      </c>
      <c r="B9" s="29">
        <v>1.1452</v>
      </c>
      <c r="C9" s="30">
        <v>0.2</v>
      </c>
      <c r="D9" s="11">
        <f>(Table6[[#This Row],[Open]]/LEVERAGE)*(Table6[[#This Row],[Lots]]*1000*100)</f>
        <v>45.808</v>
      </c>
      <c r="E9" s="3"/>
      <c r="F9" s="4">
        <f>(IF(Table6[[#This Row],[Side]]=1,Bid-Table6[[#This Row],[Open]],Table6[[#This Row],[Open]]-Ask))*1000*(Table6[[#This Row],[Lots]]*100)</f>
        <v>7.3999999999996291</v>
      </c>
    </row>
    <row r="10" spans="1:6" x14ac:dyDescent="0.25">
      <c r="A10" s="31">
        <v>1</v>
      </c>
      <c r="B10" s="29">
        <v>1.1455</v>
      </c>
      <c r="C10" s="30">
        <v>0.2</v>
      </c>
      <c r="D10" s="11">
        <f>(Table6[[#This Row],[Open]]/LEVERAGE)*(Table6[[#This Row],[Lots]]*1000*100)</f>
        <v>45.82</v>
      </c>
      <c r="E10" s="3"/>
      <c r="F10" s="4">
        <f>(IF(Table6[[#This Row],[Side]]=1,Bid-Table6[[#This Row],[Open]],Table6[[#This Row],[Open]]-Ask))*1000*(Table6[[#This Row],[Lots]]*100)</f>
        <v>-13.999999999998458</v>
      </c>
    </row>
    <row r="11" spans="1:6" x14ac:dyDescent="0.25">
      <c r="A11" s="31">
        <v>2</v>
      </c>
      <c r="B11" s="29">
        <v>1.1452</v>
      </c>
      <c r="C11" s="30"/>
      <c r="D11" s="11">
        <f>(Table6[[#This Row],[Open]]/LEVERAGE)*(Table6[[#This Row],[Lots]]*1000*100)</f>
        <v>0</v>
      </c>
      <c r="E11" s="3"/>
      <c r="F11" s="4">
        <f>(IF(Table6[[#This Row],[Side]]=1,Bid-Table6[[#This Row],[Open]],Table6[[#This Row],[Open]]-Ask))*1000*(Table6[[#This Row],[Lots]]*100)</f>
        <v>0</v>
      </c>
    </row>
    <row r="12" spans="1:6" x14ac:dyDescent="0.25">
      <c r="A12" s="31">
        <v>1</v>
      </c>
      <c r="B12" s="29">
        <v>1.1455</v>
      </c>
      <c r="C12" s="30"/>
      <c r="D12" s="11">
        <f>(Table6[[#This Row],[Open]]/LEVERAGE)*(Table6[[#This Row],[Lots]]*1000*100)</f>
        <v>0</v>
      </c>
      <c r="E12" s="3"/>
      <c r="F12" s="4">
        <f>(IF(Table6[[#This Row],[Side]]=1,Bid-Table6[[#This Row],[Open]],Table6[[#This Row],[Open]]-Ask))*1000*(Table6[[#This Row],[Lots]]*100)</f>
        <v>0</v>
      </c>
    </row>
    <row r="13" spans="1:6" x14ac:dyDescent="0.25">
      <c r="A13" s="31">
        <v>2</v>
      </c>
      <c r="B13" s="29">
        <v>1.1452</v>
      </c>
      <c r="C13" s="30"/>
      <c r="D13" s="11">
        <f>(Table6[[#This Row],[Open]]/LEVERAGE)*(Table6[[#This Row],[Lots]]*1000*100)</f>
        <v>0</v>
      </c>
      <c r="E13" s="3"/>
      <c r="F13" s="4">
        <f>(IF(Table6[[#This Row],[Side]]=1,Bid-Table6[[#This Row],[Open]],Table6[[#This Row],[Open]]-Ask))*1000*(Table6[[#This Row],[Lots]]*100)</f>
        <v>0</v>
      </c>
    </row>
    <row r="14" spans="1:6" x14ac:dyDescent="0.25">
      <c r="A14" s="31">
        <v>1</v>
      </c>
      <c r="B14" s="29">
        <v>1.1455</v>
      </c>
      <c r="C14" s="30"/>
      <c r="D14" s="11">
        <f>(Table6[[#This Row],[Open]]/LEVERAGE)*(Table6[[#This Row],[Lots]]*1000*100)</f>
        <v>0</v>
      </c>
      <c r="E14" s="3"/>
      <c r="F14" s="4">
        <f>(IF(Table6[[#This Row],[Side]]=1,Bid-Table6[[#This Row],[Open]],Table6[[#This Row],[Open]]-Ask))*1000*(Table6[[#This Row],[Lots]]*100)</f>
        <v>0</v>
      </c>
    </row>
    <row r="15" spans="1:6" x14ac:dyDescent="0.25">
      <c r="A15" s="31">
        <v>2</v>
      </c>
      <c r="B15" s="29">
        <v>1.1452</v>
      </c>
      <c r="C15" s="30"/>
      <c r="D15" s="11">
        <f>(Table6[[#This Row],[Open]]/LEVERAGE)*(Table6[[#This Row],[Lots]]*1000*100)</f>
        <v>0</v>
      </c>
      <c r="E15" s="3"/>
      <c r="F15" s="4">
        <f>(IF(Table6[[#This Row],[Side]]=1,Bid-Table6[[#This Row],[Open]],Table6[[#This Row],[Open]]-Ask))*1000*(Table6[[#This Row],[Lots]]*100)</f>
        <v>0</v>
      </c>
    </row>
    <row r="16" spans="1:6" s="15" customFormat="1" x14ac:dyDescent="0.25">
      <c r="A16" s="31"/>
      <c r="B16" s="29"/>
      <c r="C16" s="30"/>
      <c r="D16" s="11">
        <f>(Table6[[#This Row],[Open]]/LEVERAGE)*(Table6[[#This Row],[Lots]]*1000*100)</f>
        <v>0</v>
      </c>
      <c r="E16" s="3"/>
      <c r="F16" s="4">
        <f>(IF(Table6[[#This Row],[Side]]=1,Bid-Table6[[#This Row],[Open]],Table6[[#This Row],[Open]]-Ask))*1000*(Table6[[#This Row],[Lots]]*100)</f>
        <v>0</v>
      </c>
    </row>
    <row r="17" spans="1:6" s="15" customFormat="1" x14ac:dyDescent="0.25">
      <c r="A17" s="31"/>
      <c r="B17" s="29"/>
      <c r="C17" s="30"/>
      <c r="D17" s="11">
        <f>(Table6[[#This Row],[Open]]/LEVERAGE)*(Table6[[#This Row],[Lots]]*1000*100)</f>
        <v>0</v>
      </c>
      <c r="E17" s="3"/>
      <c r="F17" s="4">
        <f>(IF(Table6[[#This Row],[Side]]=1,Bid-Table6[[#This Row],[Open]],Table6[[#This Row],[Open]]-Ask))*1000*(Table6[[#This Row],[Lots]]*100)</f>
        <v>0</v>
      </c>
    </row>
    <row r="18" spans="1:6" s="15" customFormat="1" x14ac:dyDescent="0.25">
      <c r="A18" s="31"/>
      <c r="B18" s="29"/>
      <c r="C18" s="30"/>
      <c r="D18" s="11">
        <f>(Table6[[#This Row],[Open]]/LEVERAGE)*(Table6[[#This Row],[Lots]]*1000*100)</f>
        <v>0</v>
      </c>
      <c r="E18" s="3"/>
      <c r="F18" s="4">
        <f>(IF(Table6[[#This Row],[Side]]=1,Bid-Table6[[#This Row],[Open]],Table6[[#This Row],[Open]]-Ask))*1000*(Table6[[#This Row],[Lots]]*100)</f>
        <v>0</v>
      </c>
    </row>
    <row r="19" spans="1:6" s="15" customFormat="1" x14ac:dyDescent="0.25">
      <c r="A19" s="31"/>
      <c r="B19" s="29"/>
      <c r="C19" s="30"/>
      <c r="D19" s="11">
        <f>(Table6[[#This Row],[Open]]/LEVERAGE)*(Table6[[#This Row],[Lots]]*1000*100)</f>
        <v>0</v>
      </c>
      <c r="E19" s="3"/>
      <c r="F19" s="4">
        <f>(IF(Table6[[#This Row],[Side]]=1,Bid-Table6[[#This Row],[Open]],Table6[[#This Row],[Open]]-Ask))*1000*(Table6[[#This Row],[Lots]]*100)</f>
        <v>0</v>
      </c>
    </row>
    <row r="20" spans="1:6" s="15" customFormat="1" x14ac:dyDescent="0.25">
      <c r="A20" s="31"/>
      <c r="B20" s="29"/>
      <c r="C20" s="30"/>
      <c r="D20" s="11">
        <f>(Table6[[#This Row],[Open]]/LEVERAGE)*(Table6[[#This Row],[Lots]]*1000*100)</f>
        <v>0</v>
      </c>
      <c r="E20" s="3"/>
      <c r="F20" s="4">
        <f>(IF(Table6[[#This Row],[Side]]=1,Bid-Table6[[#This Row],[Open]],Table6[[#This Row],[Open]]-Ask))*1000*(Table6[[#This Row],[Lots]]*100)</f>
        <v>0</v>
      </c>
    </row>
    <row r="21" spans="1:6" s="15" customFormat="1" x14ac:dyDescent="0.25">
      <c r="A21" s="31"/>
      <c r="B21" s="29"/>
      <c r="C21" s="30"/>
      <c r="D21" s="11">
        <f>(Table6[[#This Row],[Open]]/LEVERAGE)*(Table6[[#This Row],[Lots]]*1000*100)</f>
        <v>0</v>
      </c>
      <c r="E21" s="3"/>
      <c r="F21" s="4">
        <f>(IF(Table6[[#This Row],[Side]]=1,Bid-Table6[[#This Row],[Open]],Table6[[#This Row],[Open]]-Ask))*1000*(Table6[[#This Row],[Lots]]*100)</f>
        <v>0</v>
      </c>
    </row>
    <row r="22" spans="1:6" s="15" customFormat="1" x14ac:dyDescent="0.25">
      <c r="A22" s="31"/>
      <c r="B22" s="29"/>
      <c r="C22" s="30"/>
      <c r="D22" s="11">
        <f>(Table6[[#This Row],[Open]]/LEVERAGE)*(Table6[[#This Row],[Lots]]*1000*100)</f>
        <v>0</v>
      </c>
      <c r="E22" s="3"/>
      <c r="F22" s="4">
        <f>(IF(Table6[[#This Row],[Side]]=1,Bid-Table6[[#This Row],[Open]],Table6[[#This Row],[Open]]-Ask))*1000*(Table6[[#This Row],[Lots]]*100)</f>
        <v>0</v>
      </c>
    </row>
    <row r="23" spans="1:6" s="15" customFormat="1" x14ac:dyDescent="0.25">
      <c r="A23" s="31"/>
      <c r="B23" s="29"/>
      <c r="C23" s="30"/>
      <c r="D23" s="11">
        <f>(Table6[[#This Row],[Open]]/LEVERAGE)*(Table6[[#This Row],[Lots]]*1000*100)</f>
        <v>0</v>
      </c>
      <c r="E23" s="3"/>
      <c r="F23" s="4">
        <f>(IF(Table6[[#This Row],[Side]]=1,Bid-Table6[[#This Row],[Open]],Table6[[#This Row],[Open]]-Ask))*1000*(Table6[[#This Row],[Lots]]*100)</f>
        <v>0</v>
      </c>
    </row>
    <row r="24" spans="1:6" s="15" customFormat="1" x14ac:dyDescent="0.25">
      <c r="A24" s="31"/>
      <c r="B24" s="29"/>
      <c r="C24" s="30"/>
      <c r="D24" s="11">
        <f>(Table6[[#This Row],[Open]]/LEVERAGE)*(Table6[[#This Row],[Lots]]*1000*100)</f>
        <v>0</v>
      </c>
      <c r="E24" s="3"/>
      <c r="F24" s="4">
        <f>(IF(Table6[[#This Row],[Side]]=1,Bid-Table6[[#This Row],[Open]],Table6[[#This Row],[Open]]-Ask))*1000*(Table6[[#This Row],[Lots]]*100)</f>
        <v>0</v>
      </c>
    </row>
    <row r="25" spans="1:6" s="15" customFormat="1" x14ac:dyDescent="0.25">
      <c r="A25" s="31"/>
      <c r="B25" s="29"/>
      <c r="C25" s="30"/>
      <c r="D25" s="11">
        <f>(Table6[[#This Row],[Open]]/LEVERAGE)*(Table6[[#This Row],[Lots]]*1000*100)</f>
        <v>0</v>
      </c>
      <c r="E25" s="3"/>
      <c r="F25" s="4">
        <f>(IF(Table6[[#This Row],[Side]]=1,Bid-Table6[[#This Row],[Open]],Table6[[#This Row],[Open]]-Ask))*1000*(Table6[[#This Row],[Lots]]*100)</f>
        <v>0</v>
      </c>
    </row>
    <row r="26" spans="1:6" s="15" customFormat="1" x14ac:dyDescent="0.25">
      <c r="A26" s="31"/>
      <c r="B26" s="29"/>
      <c r="C26" s="30"/>
      <c r="D26" s="11">
        <f>(Table6[[#This Row],[Open]]/LEVERAGE)*(Table6[[#This Row],[Lots]]*1000*100)</f>
        <v>0</v>
      </c>
      <c r="E26" s="3"/>
      <c r="F26" s="4">
        <f>(IF(Table6[[#This Row],[Side]]=1,Bid-Table6[[#This Row],[Open]],Table6[[#This Row],[Open]]-Ask))*1000*(Table6[[#This Row],[Lots]]*100)</f>
        <v>0</v>
      </c>
    </row>
    <row r="27" spans="1:6" s="15" customFormat="1" x14ac:dyDescent="0.25">
      <c r="A27" s="31"/>
      <c r="B27" s="29"/>
      <c r="C27" s="30"/>
      <c r="D27" s="11">
        <f>(Table6[[#This Row],[Open]]/LEVERAGE)*(Table6[[#This Row],[Lots]]*1000*100)</f>
        <v>0</v>
      </c>
      <c r="E27" s="3"/>
      <c r="F27" s="4">
        <f>(IF(Table6[[#This Row],[Side]]=1,Bid-Table6[[#This Row],[Open]],Table6[[#This Row],[Open]]-Ask))*1000*(Table6[[#This Row],[Lots]]*100)</f>
        <v>0</v>
      </c>
    </row>
    <row r="28" spans="1:6" x14ac:dyDescent="0.25">
      <c r="A28" s="31">
        <v>1</v>
      </c>
      <c r="B28" s="29">
        <v>1.1455</v>
      </c>
      <c r="C28" s="30"/>
      <c r="D28" s="11">
        <f>(Table6[[#This Row],[Open]]/LEVERAGE)*(Table6[[#This Row],[Lots]]*1000*100)</f>
        <v>0</v>
      </c>
      <c r="E28" s="3"/>
      <c r="F28" s="4">
        <f>(IF(Table6[[#This Row],[Side]]=1,Bid-Table6[[#This Row],[Open]],Table6[[#This Row],[Open]]-Ask))*1000*(Table6[[#This Row],[Lots]]*100)</f>
        <v>0</v>
      </c>
    </row>
    <row r="29" spans="1:6" x14ac:dyDescent="0.25">
      <c r="A29" s="31">
        <v>2</v>
      </c>
      <c r="B29" s="29"/>
      <c r="C29" s="30"/>
      <c r="D29" s="11">
        <f>(Table6[[#This Row],[Open]]/LEVERAGE)*(Table6[[#This Row],[Lots]]*1000*100)</f>
        <v>0</v>
      </c>
      <c r="E29" s="3"/>
      <c r="F29" s="4">
        <f>(IF(Table6[[#This Row],[Side]]=1,Bid-Table6[[#This Row],[Open]],Table6[[#This Row],[Open]]-Ask))*1000*(Table6[[#This Row],[Lots]]*100)</f>
        <v>0</v>
      </c>
    </row>
    <row r="30" spans="1:6" x14ac:dyDescent="0.25">
      <c r="A30" s="1" t="s">
        <v>12</v>
      </c>
      <c r="C30" s="17">
        <f>SUBTOTAL(109,Table6[Lots])</f>
        <v>0.5</v>
      </c>
      <c r="D30" s="11">
        <f>SUBTOTAL(109,Table6[Margins])</f>
        <v>114.53800000000001</v>
      </c>
      <c r="F30" s="4">
        <f>SUBTOTAL(109,Table6[Profit])</f>
        <v>-13.599999999998058</v>
      </c>
    </row>
    <row r="31" spans="1:6" s="15" customFormat="1" x14ac:dyDescent="0.25">
      <c r="A31" s="1"/>
      <c r="C31" s="17"/>
      <c r="D31" s="11"/>
      <c r="F31" s="4"/>
    </row>
    <row r="32" spans="1:6" s="15" customFormat="1" x14ac:dyDescent="0.25">
      <c r="A32" s="1"/>
      <c r="C32" s="17"/>
      <c r="D32" s="11"/>
      <c r="F32" s="4"/>
    </row>
    <row r="34" spans="2:5" x14ac:dyDescent="0.25">
      <c r="B34" s="7" t="s">
        <v>15</v>
      </c>
      <c r="C34" s="20" t="s">
        <v>16</v>
      </c>
      <c r="D34" s="20"/>
      <c r="E34" s="20"/>
    </row>
    <row r="35" spans="2:5" x14ac:dyDescent="0.25">
      <c r="B35" s="7"/>
      <c r="C35" s="20"/>
      <c r="D35" s="20"/>
      <c r="E35" s="20"/>
    </row>
  </sheetData>
  <sheetProtection password="94AB" sheet="1" objects="1" scenarios="1"/>
  <mergeCells count="6">
    <mergeCell ref="C34:E34"/>
    <mergeCell ref="C35:E35"/>
    <mergeCell ref="A4:D4"/>
    <mergeCell ref="A1:D1"/>
    <mergeCell ref="A2:D2"/>
    <mergeCell ref="A6:C6"/>
  </mergeCells>
  <conditionalFormatting sqref="A8:A29">
    <cfRule type="iconSet" priority="6">
      <iconSet iconSet="3Arrows" showValue="0" reverse="1">
        <cfvo type="percent" val="0"/>
        <cfvo type="num" val="1" gte="0"/>
        <cfvo type="num" val="2"/>
      </iconSet>
    </cfRule>
  </conditionalFormatting>
  <conditionalFormatting sqref="E8:F29">
    <cfRule type="iconSet" priority="5">
      <iconSet iconSet="3Symbols2">
        <cfvo type="percent" val="0"/>
        <cfvo type="num" val="0"/>
        <cfvo type="num" val="0" gte="0"/>
      </iconSet>
    </cfRule>
  </conditionalFormatting>
  <conditionalFormatting sqref="F2 F4">
    <cfRule type="cellIs" dxfId="4" priority="3" operator="lessThan">
      <formula>0</formula>
    </cfRule>
    <cfRule type="cellIs" dxfId="3" priority="4" operator="greaterThan">
      <formula>0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HeadingPairs>
  <TitlesOfParts>
    <vt:vector size="8" baseType="lpstr">
      <vt:lpstr>GOLD Position Simulation</vt:lpstr>
      <vt:lpstr>Ask</vt:lpstr>
      <vt:lpstr>Bid</vt:lpstr>
      <vt:lpstr>Digits</vt:lpstr>
      <vt:lpstr>LEVERAGE</vt:lpstr>
      <vt:lpstr>NowPos1</vt:lpstr>
      <vt:lpstr>Spread</vt:lpstr>
      <vt:lpstr>Spreads</vt:lpstr>
    </vt:vector>
  </TitlesOfParts>
  <Company>PT. IKIN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Radityo Ardi Hernowo</cp:lastModifiedBy>
  <dcterms:created xsi:type="dcterms:W3CDTF">2008-05-15T17:28:06Z</dcterms:created>
  <dcterms:modified xsi:type="dcterms:W3CDTF">2015-02-13T04:20:55Z</dcterms:modified>
</cp:coreProperties>
</file>