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Forex &amp; Trading\Other\Triangular-Trading\"/>
    </mc:Choice>
  </mc:AlternateContent>
  <bookViews>
    <workbookView xWindow="0" yWindow="0" windowWidth="20490" windowHeight="7440"/>
  </bookViews>
  <sheets>
    <sheet name="Blad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96" i="1" l="1"/>
  <c r="K97" i="1" s="1"/>
  <c r="K98" i="1" s="1"/>
  <c r="K99" i="1" s="1"/>
  <c r="K100" i="1" s="1"/>
  <c r="C39" i="1"/>
  <c r="K90" i="1" l="1"/>
  <c r="K89" i="1"/>
  <c r="K88" i="1"/>
  <c r="K87" i="1"/>
  <c r="K86" i="1"/>
  <c r="K85" i="1"/>
  <c r="K84" i="1"/>
  <c r="K83" i="1"/>
  <c r="K82" i="1"/>
  <c r="K81" i="1"/>
  <c r="K80" i="1"/>
  <c r="C40" i="1"/>
  <c r="K91" i="1" l="1"/>
  <c r="K92" i="1"/>
  <c r="K94" i="1"/>
  <c r="K93" i="1"/>
  <c r="I34" i="1"/>
  <c r="L34" i="1" s="1"/>
  <c r="I33" i="1"/>
  <c r="L33" i="1" s="1"/>
  <c r="G35" i="1"/>
  <c r="I35" i="1" s="1"/>
  <c r="L35" i="1" s="1"/>
  <c r="E43" i="1" s="1"/>
  <c r="I48" i="1"/>
  <c r="L48" i="1" s="1"/>
  <c r="C44" i="1" s="1"/>
  <c r="I47" i="1"/>
  <c r="L47" i="1" s="1"/>
  <c r="G49" i="1"/>
  <c r="I49" i="1" s="1"/>
  <c r="L49" i="1" s="1"/>
  <c r="E44" i="1" s="1"/>
  <c r="G43" i="1" l="1"/>
  <c r="C43" i="1"/>
  <c r="G44" i="1"/>
</calcChain>
</file>

<file path=xl/sharedStrings.xml><?xml version="1.0" encoding="utf-8"?>
<sst xmlns="http://schemas.openxmlformats.org/spreadsheetml/2006/main" count="338" uniqueCount="142">
  <si>
    <t>For instance:</t>
  </si>
  <si>
    <t>EUR/USD + EUR/JPY + USD/JPY (Buy + Sell + Buy, or Sell + Buy + Sell)</t>
  </si>
  <si>
    <t>EUR/USD</t>
  </si>
  <si>
    <t>Sell at Bid:</t>
  </si>
  <si>
    <t>EUR/JPY</t>
  </si>
  <si>
    <t>Buy at Ask</t>
  </si>
  <si>
    <t>USD/JPY</t>
  </si>
  <si>
    <t>we paid</t>
  </si>
  <si>
    <t>EUR</t>
  </si>
  <si>
    <t>we got</t>
  </si>
  <si>
    <t>USD</t>
  </si>
  <si>
    <t>JPY</t>
  </si>
  <si>
    <t>EUR/USD + EUR/JPY + USD/JPY (Sell + Buy + Sell, or Buy + Sell + Buy)</t>
  </si>
  <si>
    <t>EUR/USD + EUR/GBP + GBP/USD (Buy + Sell + Sell, or Sell + Buy + Buy)</t>
  </si>
  <si>
    <t>EUR/GBP</t>
  </si>
  <si>
    <t>GBP/USD</t>
  </si>
  <si>
    <t>Buy at Ask:</t>
  </si>
  <si>
    <t>Triangular Hedge</t>
  </si>
  <si>
    <t>USD, EUR, JPY, GBP, CHF, CAD, AUD, NZD</t>
  </si>
  <si>
    <t>EUR/USD, USD/JPY, GBP/USD, USD/CHF, USD/CAD, AUD/USD, NZD/USD</t>
  </si>
  <si>
    <t>EUR/JPY, GBP/JPY, CHF/JPY, CAD/JPY, AUD/JPY, NZD/JPY</t>
  </si>
  <si>
    <t>EUR/CHF, EUR/GBP, EUR/CAD, EUR/AUD, EUR/NZD</t>
  </si>
  <si>
    <t>GBP/CHF, GBP/AUD, GBP/CAD, GBP/NZD</t>
  </si>
  <si>
    <t>AUD/CHF, AUD/CAD, AUD/NZD</t>
  </si>
  <si>
    <t>NZD/CHF, NZD/CAD</t>
  </si>
  <si>
    <t>CAD/CHF</t>
  </si>
  <si>
    <t>GBP</t>
  </si>
  <si>
    <t>=&gt;</t>
  </si>
  <si>
    <t>GBPUSD, EURGBP, GBPAUD, GBPCAD, GBPJPY, GBPCHF, GBPNZD</t>
  </si>
  <si>
    <t>CAD</t>
  </si>
  <si>
    <t>USDCAD, EURCAD, GBPCAD, AUDCAD, CADJPY, NZDCAD, CADCHF</t>
  </si>
  <si>
    <t>EURUSD, USDJPY, GBPUSD, USDCAD, AUDUSD, USDJPY, NZDUSD</t>
  </si>
  <si>
    <t>AUD</t>
  </si>
  <si>
    <t>AUDUSD, AUDJPY, EURAUD, GBPAUD, AUDCAD, AUDCHF, AUDNZD</t>
  </si>
  <si>
    <t>EURUSD, EURJPY, EURCHF, EURGBP, EURCAD, EURAUD, EURNZD</t>
  </si>
  <si>
    <t>CHF</t>
  </si>
  <si>
    <t>USDCHF, CHFJPY, EURCHF, GBPCHF, AUDCHF, NZDCHF, CADCHF</t>
  </si>
  <si>
    <t>USDJPY, EURJPY, GBPJPY, CHFJPY, CADJPY, AUDJPY, NZDJPY</t>
  </si>
  <si>
    <t>NZD</t>
  </si>
  <si>
    <t>NZDUSD, NZDJPY, EURNZD, GBPNZD, AUDNZD, NZDCHF, NZDCAD</t>
  </si>
  <si>
    <t>For each currency there are 7 pairs as follows:</t>
  </si>
  <si>
    <t>Which gives 28 currency currency pairs as follows:</t>
  </si>
  <si>
    <t>Triangulation combinations. For each currency there are 21 tringulations as follows:</t>
  </si>
  <si>
    <t>A</t>
  </si>
  <si>
    <t>B</t>
  </si>
  <si>
    <t>C</t>
  </si>
  <si>
    <t>USD/CHF</t>
  </si>
  <si>
    <t>EUR/CHF</t>
  </si>
  <si>
    <t>USD/CAD</t>
  </si>
  <si>
    <t>AUD/USD</t>
  </si>
  <si>
    <t>NZD/USD</t>
  </si>
  <si>
    <t>EUR/NZD</t>
  </si>
  <si>
    <t>EUR/AUD</t>
  </si>
  <si>
    <t>EUR/CAD</t>
  </si>
  <si>
    <t>GBP/JPY</t>
  </si>
  <si>
    <t>CHF/JPY</t>
  </si>
  <si>
    <t>CAD/JPY</t>
  </si>
  <si>
    <t>AUD/JPY</t>
  </si>
  <si>
    <t>NZD/JPY</t>
  </si>
  <si>
    <t>GBP/CHF</t>
  </si>
  <si>
    <t>GBP/CAD</t>
  </si>
  <si>
    <t>GBP/AUD</t>
  </si>
  <si>
    <t>GBP/NZD</t>
  </si>
  <si>
    <t>AUD/CHF</t>
  </si>
  <si>
    <t>NZD/CHF</t>
  </si>
  <si>
    <t>AUDCAD</t>
  </si>
  <si>
    <t>NZDCAD</t>
  </si>
  <si>
    <t>AUD/NZD</t>
  </si>
  <si>
    <t>B/B/S</t>
  </si>
  <si>
    <t>S/S/B</t>
  </si>
  <si>
    <t>B/S/S</t>
  </si>
  <si>
    <t>S/B/B</t>
  </si>
  <si>
    <t>S/B/S</t>
  </si>
  <si>
    <t>There are two possible order sequences: B/B/S (S/B/B) or B/S/S (S/B/B)</t>
  </si>
  <si>
    <t>Formula for FPI = A / B / C, which gives 6 / 3 / 2 = 1</t>
  </si>
  <si>
    <t>Bid</t>
  </si>
  <si>
    <t>Ask</t>
  </si>
  <si>
    <t>A = B * C</t>
  </si>
  <si>
    <t>B = A / C</t>
  </si>
  <si>
    <t>C = A / B</t>
  </si>
  <si>
    <t xml:space="preserve">3 currencies forms 3 pairs as follows: A/B, B/C, C/A.  </t>
  </si>
  <si>
    <t>Currency 1 = EUR = A = 6</t>
  </si>
  <si>
    <t>Currency 2 = USD = B = 3</t>
  </si>
  <si>
    <t>Currency 3 = JPY = C = 2</t>
  </si>
  <si>
    <t>So EUR/USD * USD/JPY * JPY/EUR = 1</t>
  </si>
  <si>
    <t>So the formula will be EUR/USD * USD/JPY * (1 / (EUR/JPY)) = 1</t>
  </si>
  <si>
    <t>And (A/B) * (B/C) * (C/A) = 1 (using the above sample numbers 2, 3, and 6)</t>
  </si>
  <si>
    <t>But there's no JPY/EUR, instead we have the opposite EUR/JPY, and when currencies in a pair have to change place, then we must invert the calculation for that pair as 1 / (C/A)</t>
  </si>
  <si>
    <t>A/B</t>
  </si>
  <si>
    <t>B/C</t>
  </si>
  <si>
    <t>C/A</t>
  </si>
  <si>
    <t>Note: The darker colors are inverted pairs</t>
  </si>
  <si>
    <t>USD/NZD</t>
  </si>
  <si>
    <t>Formula</t>
  </si>
  <si>
    <t>Order 1</t>
  </si>
  <si>
    <t>Order 2</t>
  </si>
  <si>
    <t>AB * BC * CA</t>
  </si>
  <si>
    <t>AB * (1 / BC) * CA</t>
  </si>
  <si>
    <t>AB * BC * (1/CA)</t>
  </si>
  <si>
    <t>AB * (1/BC) * (1/CA)</t>
  </si>
  <si>
    <t>Formula 1:</t>
  </si>
  <si>
    <t>Formula 2:</t>
  </si>
  <si>
    <t>Formula 3:</t>
  </si>
  <si>
    <t>Formula 4:</t>
  </si>
  <si>
    <t>As a result, there can be 4 different formulas, depending on whether the currencies in any  pair must be inverted or not. As follows below.</t>
  </si>
  <si>
    <t>Lots</t>
  </si>
  <si>
    <t>Pair</t>
  </si>
  <si>
    <t>Order</t>
  </si>
  <si>
    <t>Amount</t>
  </si>
  <si>
    <t>Curr 1</t>
  </si>
  <si>
    <t>Curr 2</t>
  </si>
  <si>
    <t>Calculation</t>
  </si>
  <si>
    <t>(139,055 x 100000 / 100)</t>
  </si>
  <si>
    <t>(101,473 x 137032 / 100)</t>
  </si>
  <si>
    <t>as 6 = 3 * 2</t>
  </si>
  <si>
    <t>as 3 = 6 / 2</t>
  </si>
  <si>
    <t>as 2 = 6 / 3</t>
  </si>
  <si>
    <t>The inverted pair is the one that is written within parenthesis.</t>
  </si>
  <si>
    <t>We have 8 Majors:</t>
  </si>
  <si>
    <t>The darker colors are inverted pairs.</t>
  </si>
  <si>
    <t>(1,37032 x 100000 / 1)</t>
  </si>
  <si>
    <t>(139,567 x 100000 / 100)</t>
  </si>
  <si>
    <t>(101,465 x 137032 / 100)</t>
  </si>
  <si>
    <t>Assign 3 small whole numbers to 3 currencies called A, B and C, so that A = B * C., like this…</t>
  </si>
  <si>
    <t>From that we can combine into 3 different formulas like this…</t>
  </si>
  <si>
    <t>Different colors, see line 23 and 24 above!</t>
  </si>
  <si>
    <t>A / B</t>
  </si>
  <si>
    <t>B / C</t>
  </si>
  <si>
    <t>C / A</t>
  </si>
  <si>
    <t>It shows how much imbalance there is in the hedge of the 3 currencies in the 3 pairs. The idea of trading is to open 3 such positions when the FPI is as far awy from 1 as possible and to close it as far away as possible on the other side of 1.</t>
  </si>
  <si>
    <t>FPI for the above =</t>
  </si>
  <si>
    <t>FPI for the below =</t>
  </si>
  <si>
    <t>By making the calculation according to the formula for a triangulation we end up with a number that is near the value of 1, but never exactly 1. We call this value FPI (Fractional Product Inefficiency).</t>
  </si>
  <si>
    <t>The colored currencies (yellow for EUR, green for USD and orange for JPY) are here hedged, except JPY which is almost hedged due to rounding error caused by too few decimals in the lot size:</t>
  </si>
  <si>
    <t>-</t>
  </si>
  <si>
    <t>=</t>
  </si>
  <si>
    <t>Diff for the above =</t>
  </si>
  <si>
    <t xml:space="preserve">Diff for the below = </t>
  </si>
  <si>
    <t>Note: In G35 (and G49) the lotsize is not 1 but the price for the base currency (first currency in the pair). Here at line 35 it is USD. Now check the price for this as quote currency (2nd currency in a par) against another currency in the triangulation (line 33 - F33).</t>
  </si>
  <si>
    <t>So the lotsize for the 3rd pair (C / A) in the triangulation is the price for the pair A / B (if the base currency A is found in the first pair (A / B), or using the price for the 2nd pair B / C (if the base currency is found in the 2nd pair).</t>
  </si>
  <si>
    <t>By Capella at http://worldwide-invest.org/</t>
  </si>
  <si>
    <t>&lt;= See K79 and below</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</si>
</sst>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00000"/>
    <numFmt numFmtId="165" formatCode="0.000000000"/>
    <numFmt numFmtId="166" formatCode="0.000"/>
    <numFmt numFmtId="167" formatCode="0.00000000"/>
  </numFmts>
  <fonts count="6" x14ac:knownFonts="1">
    <font>
      <sz val="11"/>
      <color theme="1"/>
      <name val="Calibri"/>
      <family val="2"/>
      <scheme val="minor"/>
    </font>
    <font>
      <b/>
      <sz val="20"/>
      <color rgb="FF7030A0"/>
      <name val="Calibri"/>
      <family val="2"/>
      <scheme val="minor"/>
    </font>
    <font>
      <sz val="11"/>
      <color rgb="FF7030A0"/>
      <name val="Calibri"/>
      <family val="2"/>
      <scheme val="minor"/>
    </font>
    <font>
      <b/>
      <sz val="11"/>
      <color theme="1"/>
      <name val="Calibri"/>
      <family val="2"/>
      <scheme val="minor"/>
    </font>
    <font>
      <u/>
      <sz val="11"/>
      <color theme="1"/>
      <name val="Calibri"/>
      <family val="2"/>
      <scheme val="minor"/>
    </font>
    <font>
      <b/>
      <sz val="16"/>
      <color rgb="FF7030A0"/>
      <name val="Calibri"/>
      <family val="2"/>
      <scheme val="minor"/>
    </font>
  </fonts>
  <fills count="21">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rgb="FF92D050"/>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6"/>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00B0F0"/>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39997558519241921"/>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1">
    <xf numFmtId="0" fontId="0" fillId="0" borderId="0" xfId="0"/>
    <xf numFmtId="0" fontId="0" fillId="6" borderId="0" xfId="0" applyFill="1"/>
    <xf numFmtId="0" fontId="0" fillId="7" borderId="0" xfId="0" applyFill="1"/>
    <xf numFmtId="0" fontId="0" fillId="0" borderId="0" xfId="0" applyFill="1"/>
    <xf numFmtId="0" fontId="0" fillId="0" borderId="1" xfId="0" applyBorder="1"/>
    <xf numFmtId="0" fontId="0" fillId="0" borderId="2" xfId="0" applyBorder="1"/>
    <xf numFmtId="0" fontId="0" fillId="2" borderId="2" xfId="0" applyFill="1" applyBorder="1"/>
    <xf numFmtId="0" fontId="0" fillId="0" borderId="3" xfId="0" applyBorder="1"/>
    <xf numFmtId="0" fontId="0" fillId="0" borderId="4" xfId="0" applyBorder="1"/>
    <xf numFmtId="0" fontId="0" fillId="0" borderId="0" xfId="0" applyBorder="1"/>
    <xf numFmtId="0" fontId="0" fillId="2" borderId="0" xfId="0" applyFill="1" applyBorder="1"/>
    <xf numFmtId="0" fontId="0" fillId="0" borderId="5" xfId="0" applyBorder="1"/>
    <xf numFmtId="0" fontId="0" fillId="0" borderId="6" xfId="0" applyBorder="1"/>
    <xf numFmtId="0" fontId="0" fillId="0" borderId="7" xfId="0" applyBorder="1"/>
    <xf numFmtId="0" fontId="0" fillId="0" borderId="7" xfId="0" applyFill="1" applyBorder="1"/>
    <xf numFmtId="0" fontId="0" fillId="4" borderId="7" xfId="0" applyFill="1" applyBorder="1"/>
    <xf numFmtId="0" fontId="0" fillId="0" borderId="8" xfId="0" applyBorder="1"/>
    <xf numFmtId="0" fontId="0" fillId="9" borderId="0" xfId="0" applyFill="1"/>
    <xf numFmtId="0" fontId="1" fillId="0" borderId="0" xfId="0" applyFont="1"/>
    <xf numFmtId="0" fontId="2" fillId="0" borderId="0" xfId="0" applyFont="1"/>
    <xf numFmtId="0" fontId="0" fillId="0" borderId="0" xfId="0" applyFill="1" applyBorder="1"/>
    <xf numFmtId="0" fontId="0" fillId="10" borderId="0" xfId="0" applyFill="1"/>
    <xf numFmtId="0" fontId="0" fillId="11" borderId="0" xfId="0" applyFill="1"/>
    <xf numFmtId="0" fontId="0" fillId="12" borderId="0" xfId="0" applyFill="1"/>
    <xf numFmtId="0" fontId="0" fillId="13" borderId="0" xfId="0" applyFill="1"/>
    <xf numFmtId="0" fontId="0" fillId="8" borderId="0" xfId="0" applyFill="1" applyAlignment="1">
      <alignment horizontal="center"/>
    </xf>
    <xf numFmtId="0" fontId="0" fillId="0" borderId="0" xfId="0" applyFill="1" applyAlignment="1">
      <alignment horizontal="center"/>
    </xf>
    <xf numFmtId="0" fontId="0" fillId="0" borderId="0" xfId="0" applyAlignment="1">
      <alignment horizontal="center"/>
    </xf>
    <xf numFmtId="0" fontId="0" fillId="9" borderId="0" xfId="0" applyFill="1" applyAlignment="1">
      <alignment horizontal="center"/>
    </xf>
    <xf numFmtId="0" fontId="0" fillId="7" borderId="0" xfId="0" applyFill="1" applyAlignment="1">
      <alignment horizontal="center"/>
    </xf>
    <xf numFmtId="0" fontId="0" fillId="6" borderId="0" xfId="0" applyFill="1" applyAlignment="1">
      <alignment horizontal="center"/>
    </xf>
    <xf numFmtId="0" fontId="0" fillId="11" borderId="0" xfId="0" applyFill="1" applyAlignment="1">
      <alignment horizontal="center"/>
    </xf>
    <xf numFmtId="0" fontId="0" fillId="13" borderId="0" xfId="0" applyFill="1" applyAlignment="1">
      <alignment horizontal="center"/>
    </xf>
    <xf numFmtId="0" fontId="0" fillId="12" borderId="0" xfId="0" applyFill="1" applyAlignment="1">
      <alignment horizontal="center"/>
    </xf>
    <xf numFmtId="0" fontId="0" fillId="3" borderId="0" xfId="0" applyFill="1" applyAlignment="1">
      <alignment horizontal="center"/>
    </xf>
    <xf numFmtId="166" fontId="0" fillId="0" borderId="7" xfId="0" applyNumberFormat="1" applyBorder="1"/>
    <xf numFmtId="0" fontId="0" fillId="0" borderId="0" xfId="0" applyAlignment="1">
      <alignment horizontal="right"/>
    </xf>
    <xf numFmtId="0" fontId="3" fillId="0" borderId="0" xfId="0" applyFont="1" applyAlignment="1">
      <alignment horizontal="right"/>
    </xf>
    <xf numFmtId="0" fontId="0" fillId="16" borderId="2" xfId="0" applyFill="1" applyBorder="1"/>
    <xf numFmtId="0" fontId="0" fillId="16" borderId="0" xfId="0" applyFill="1" applyBorder="1"/>
    <xf numFmtId="0" fontId="0" fillId="16" borderId="7" xfId="0" applyFill="1" applyBorder="1"/>
    <xf numFmtId="166" fontId="0" fillId="16" borderId="7" xfId="0" applyNumberFormat="1" applyFill="1" applyBorder="1"/>
    <xf numFmtId="166" fontId="0" fillId="0" borderId="0" xfId="0" applyNumberFormat="1" applyBorder="1"/>
    <xf numFmtId="166" fontId="0" fillId="0" borderId="0" xfId="0" applyNumberFormat="1" applyFill="1" applyBorder="1"/>
    <xf numFmtId="0" fontId="3" fillId="0" borderId="0" xfId="0" applyFont="1" applyFill="1" applyBorder="1"/>
    <xf numFmtId="0" fontId="0" fillId="0" borderId="2" xfId="0" applyBorder="1" applyAlignment="1">
      <alignment horizontal="center"/>
    </xf>
    <xf numFmtId="0" fontId="0" fillId="0" borderId="0" xfId="0" applyBorder="1" applyAlignment="1">
      <alignment horizontal="center"/>
    </xf>
    <xf numFmtId="0" fontId="0" fillId="0" borderId="7" xfId="0" applyBorder="1" applyAlignment="1">
      <alignment horizontal="center"/>
    </xf>
    <xf numFmtId="0" fontId="0" fillId="14" borderId="0" xfId="0" applyFill="1"/>
    <xf numFmtId="0" fontId="0" fillId="17" borderId="0" xfId="0" applyFill="1"/>
    <xf numFmtId="0" fontId="0" fillId="5" borderId="0" xfId="0" applyFill="1"/>
    <xf numFmtId="0" fontId="4" fillId="3" borderId="0" xfId="0" applyFont="1" applyFill="1"/>
    <xf numFmtId="0" fontId="4" fillId="18" borderId="0" xfId="0" applyFont="1" applyFill="1"/>
    <xf numFmtId="0" fontId="4" fillId="19" borderId="0" xfId="0" applyFont="1" applyFill="1"/>
    <xf numFmtId="0" fontId="4" fillId="15" borderId="0" xfId="0" applyFont="1" applyFill="1"/>
    <xf numFmtId="0" fontId="2" fillId="0" borderId="0" xfId="0" applyNumberFormat="1" applyFont="1"/>
    <xf numFmtId="0" fontId="0" fillId="0" borderId="0" xfId="0" applyNumberFormat="1"/>
    <xf numFmtId="0" fontId="0" fillId="0" borderId="0" xfId="0" applyNumberFormat="1" applyBorder="1"/>
    <xf numFmtId="0" fontId="0" fillId="10" borderId="0" xfId="0" applyNumberFormat="1" applyFill="1"/>
    <xf numFmtId="0" fontId="0" fillId="0" borderId="0" xfId="0" applyNumberFormat="1" applyFill="1"/>
    <xf numFmtId="0" fontId="0" fillId="3" borderId="0" xfId="0" applyNumberFormat="1" applyFill="1" applyAlignment="1">
      <alignment horizontal="center"/>
    </xf>
    <xf numFmtId="0" fontId="0" fillId="0" borderId="0" xfId="0" applyNumberFormat="1" applyFill="1" applyAlignment="1">
      <alignment horizontal="center"/>
    </xf>
    <xf numFmtId="0" fontId="0" fillId="3" borderId="0" xfId="0" applyNumberFormat="1" applyFill="1"/>
    <xf numFmtId="0" fontId="0" fillId="18" borderId="0" xfId="0" applyNumberFormat="1" applyFill="1"/>
    <xf numFmtId="0" fontId="0" fillId="19" borderId="0" xfId="0" applyNumberFormat="1" applyFill="1"/>
    <xf numFmtId="0" fontId="0" fillId="15" borderId="0" xfId="0" applyNumberFormat="1" applyFill="1"/>
    <xf numFmtId="0" fontId="0" fillId="8" borderId="0" xfId="0" applyNumberFormat="1" applyFill="1" applyAlignment="1">
      <alignment horizontal="center"/>
    </xf>
    <xf numFmtId="0" fontId="0" fillId="0" borderId="2" xfId="0" applyBorder="1" applyAlignment="1">
      <alignment horizontal="right"/>
    </xf>
    <xf numFmtId="0" fontId="0" fillId="0" borderId="0" xfId="0" applyBorder="1" applyAlignment="1">
      <alignment horizontal="right"/>
    </xf>
    <xf numFmtId="0" fontId="0" fillId="0" borderId="7" xfId="0" applyBorder="1" applyAlignment="1">
      <alignment horizontal="right"/>
    </xf>
    <xf numFmtId="0" fontId="3" fillId="0" borderId="0" xfId="0" applyFont="1"/>
    <xf numFmtId="0" fontId="3" fillId="0" borderId="0" xfId="0" applyFont="1" applyAlignment="1">
      <alignment horizontal="center"/>
    </xf>
    <xf numFmtId="0" fontId="3" fillId="0" borderId="0" xfId="0" applyNumberFormat="1" applyFont="1" applyAlignment="1">
      <alignment horizontal="center"/>
    </xf>
    <xf numFmtId="0" fontId="0" fillId="4" borderId="2" xfId="0" applyFill="1" applyBorder="1" applyAlignment="1">
      <alignment horizontal="right"/>
    </xf>
    <xf numFmtId="0" fontId="0" fillId="20" borderId="0" xfId="0" applyFill="1" applyBorder="1" applyAlignment="1">
      <alignment horizontal="right"/>
    </xf>
    <xf numFmtId="0" fontId="0" fillId="20" borderId="7" xfId="0" applyFill="1" applyBorder="1" applyAlignment="1">
      <alignment horizontal="right"/>
    </xf>
    <xf numFmtId="167" fontId="0" fillId="0" borderId="0" xfId="0" applyNumberFormat="1" applyBorder="1" applyAlignment="1">
      <alignment horizontal="center"/>
    </xf>
    <xf numFmtId="164" fontId="3" fillId="0" borderId="0" xfId="0" applyNumberFormat="1" applyFont="1" applyAlignment="1">
      <alignment horizontal="center"/>
    </xf>
    <xf numFmtId="165" fontId="3" fillId="0" borderId="0" xfId="0" applyNumberFormat="1" applyFont="1" applyAlignment="1">
      <alignment horizontal="center"/>
    </xf>
    <xf numFmtId="0" fontId="5" fillId="0" borderId="0" xfId="0" applyFont="1"/>
    <xf numFmtId="0" fontId="0" fillId="18" borderId="0" xfId="0" applyFill="1" applyAlignment="1">
      <alignment horizontal="center"/>
    </xf>
    <xf numFmtId="0" fontId="0" fillId="18" borderId="0" xfId="0" applyNumberFormat="1" applyFill="1" applyAlignment="1">
      <alignment horizontal="center"/>
    </xf>
    <xf numFmtId="0" fontId="0" fillId="19" borderId="0" xfId="0" applyFill="1" applyAlignment="1">
      <alignment horizontal="center"/>
    </xf>
    <xf numFmtId="0" fontId="0" fillId="19" borderId="0" xfId="0" applyNumberFormat="1" applyFill="1" applyAlignment="1">
      <alignment horizontal="center"/>
    </xf>
    <xf numFmtId="0" fontId="0" fillId="15" borderId="0" xfId="0" applyFill="1" applyAlignment="1">
      <alignment horizontal="center"/>
    </xf>
    <xf numFmtId="0" fontId="0" fillId="15" borderId="0" xfId="0" applyNumberFormat="1" applyFill="1" applyAlignment="1">
      <alignment horizontal="center"/>
    </xf>
    <xf numFmtId="0" fontId="3" fillId="0" borderId="0" xfId="0" applyFont="1" applyAlignment="1">
      <alignment horizontal="left"/>
    </xf>
    <xf numFmtId="0" fontId="0" fillId="0" borderId="0" xfId="0" applyFill="1" applyBorder="1" applyAlignment="1">
      <alignment horizontal="right"/>
    </xf>
    <xf numFmtId="0" fontId="0" fillId="0" borderId="0" xfId="0" applyFill="1" applyBorder="1" applyAlignment="1">
      <alignment horizontal="center"/>
    </xf>
    <xf numFmtId="0" fontId="0" fillId="0" borderId="0" xfId="0" applyFill="1" applyBorder="1" applyAlignment="1">
      <alignment horizontal="left"/>
    </xf>
    <xf numFmtId="0" fontId="0" fillId="0" borderId="0" xfId="0" applyFont="1" applyFill="1" applyBorder="1"/>
  </cellXfs>
  <cellStyles count="1">
    <cellStyle name="Normal" xfId="0" builtinId="0"/>
  </cellStyles>
  <dxfs count="0"/>
  <tableStyles count="0" defaultTableStyle="TableStyleMedium2" defaultPivotStyle="PivotStyleLight16"/>
  <colors>
    <mruColors>
      <color rgb="FFB136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F124"/>
  <sheetViews>
    <sheetView tabSelected="1" zoomScaleNormal="100" workbookViewId="0">
      <selection activeCell="L8" sqref="L8"/>
    </sheetView>
  </sheetViews>
  <sheetFormatPr defaultRowHeight="15" x14ac:dyDescent="0.25"/>
  <cols>
    <col min="1" max="1" width="2.140625" customWidth="1"/>
    <col min="2" max="2" width="17.85546875" customWidth="1"/>
    <col min="3" max="3" width="17.28515625" customWidth="1"/>
    <col min="4" max="4" width="16.7109375" customWidth="1"/>
    <col min="5" max="5" width="17.85546875" customWidth="1"/>
    <col min="6" max="6" width="10.85546875" customWidth="1"/>
    <col min="7" max="7" width="11.85546875" customWidth="1"/>
    <col min="8" max="8" width="9" customWidth="1"/>
    <col min="9" max="9" width="8.28515625" customWidth="1"/>
    <col min="10" max="10" width="8.7109375" customWidth="1"/>
    <col min="11" max="11" width="18.7109375" style="56" bestFit="1" customWidth="1"/>
    <col min="12" max="12" width="16.42578125" customWidth="1"/>
    <col min="13" max="13" width="22.28515625" customWidth="1"/>
    <col min="14" max="14" width="22" bestFit="1" customWidth="1"/>
    <col min="15" max="15" width="6.28515625" customWidth="1"/>
    <col min="16" max="16" width="5.85546875" customWidth="1"/>
    <col min="17" max="17" width="5.7109375" customWidth="1"/>
    <col min="18" max="18" width="5.85546875" customWidth="1"/>
    <col min="19" max="19" width="5.42578125" customWidth="1"/>
    <col min="20" max="20" width="5.5703125" customWidth="1"/>
    <col min="21" max="21" width="5.85546875" customWidth="1"/>
    <col min="22" max="22" width="6.140625" customWidth="1"/>
    <col min="23" max="23" width="6.42578125" customWidth="1"/>
    <col min="24" max="24" width="6.28515625" customWidth="1"/>
    <col min="25" max="25" width="6" customWidth="1"/>
    <col min="26" max="27" width="5.85546875" customWidth="1"/>
    <col min="28" max="28" width="5.28515625" customWidth="1"/>
    <col min="29" max="29" width="6.140625" customWidth="1"/>
    <col min="30" max="30" width="6.42578125" customWidth="1"/>
    <col min="31" max="31" width="6.140625" customWidth="1"/>
    <col min="32" max="32" width="6.42578125" customWidth="1"/>
  </cols>
  <sheetData>
    <row r="2" spans="2:11" s="19" customFormat="1" ht="26.25" x14ac:dyDescent="0.4">
      <c r="B2" s="18" t="s">
        <v>17</v>
      </c>
      <c r="K2" s="55"/>
    </row>
    <row r="3" spans="2:11" s="19" customFormat="1" ht="21" x14ac:dyDescent="0.35">
      <c r="B3" s="79" t="s">
        <v>140</v>
      </c>
      <c r="K3" s="55"/>
    </row>
    <row r="5" spans="2:11" x14ac:dyDescent="0.25">
      <c r="B5" t="s">
        <v>123</v>
      </c>
    </row>
    <row r="6" spans="2:11" x14ac:dyDescent="0.25">
      <c r="B6" t="s">
        <v>81</v>
      </c>
    </row>
    <row r="7" spans="2:11" x14ac:dyDescent="0.25">
      <c r="B7" t="s">
        <v>82</v>
      </c>
    </row>
    <row r="8" spans="2:11" x14ac:dyDescent="0.25">
      <c r="B8" t="s">
        <v>83</v>
      </c>
    </row>
    <row r="10" spans="2:11" x14ac:dyDescent="0.25">
      <c r="B10" t="s">
        <v>124</v>
      </c>
    </row>
    <row r="11" spans="2:11" x14ac:dyDescent="0.25">
      <c r="B11" t="s">
        <v>77</v>
      </c>
      <c r="C11" t="s">
        <v>114</v>
      </c>
    </row>
    <row r="12" spans="2:11" x14ac:dyDescent="0.25">
      <c r="B12" t="s">
        <v>78</v>
      </c>
      <c r="C12" t="s">
        <v>115</v>
      </c>
    </row>
    <row r="13" spans="2:11" x14ac:dyDescent="0.25">
      <c r="B13" t="s">
        <v>79</v>
      </c>
      <c r="C13" t="s">
        <v>116</v>
      </c>
    </row>
    <row r="15" spans="2:11" x14ac:dyDescent="0.25">
      <c r="B15" t="s">
        <v>80</v>
      </c>
    </row>
    <row r="16" spans="2:11" x14ac:dyDescent="0.25">
      <c r="B16" t="s">
        <v>86</v>
      </c>
    </row>
    <row r="17" spans="2:14" x14ac:dyDescent="0.25">
      <c r="B17" t="s">
        <v>84</v>
      </c>
    </row>
    <row r="18" spans="2:14" x14ac:dyDescent="0.25">
      <c r="B18" t="s">
        <v>87</v>
      </c>
    </row>
    <row r="19" spans="2:14" x14ac:dyDescent="0.25">
      <c r="B19" t="s">
        <v>85</v>
      </c>
    </row>
    <row r="20" spans="2:14" x14ac:dyDescent="0.25">
      <c r="B20" t="s">
        <v>104</v>
      </c>
    </row>
    <row r="21" spans="2:14" x14ac:dyDescent="0.25">
      <c r="B21" t="s">
        <v>117</v>
      </c>
    </row>
    <row r="23" spans="2:14" x14ac:dyDescent="0.25">
      <c r="B23" s="51" t="s">
        <v>100</v>
      </c>
      <c r="C23" s="52" t="s">
        <v>101</v>
      </c>
      <c r="D23" s="53" t="s">
        <v>102</v>
      </c>
      <c r="E23" s="54" t="s">
        <v>103</v>
      </c>
    </row>
    <row r="24" spans="2:14" s="56" customFormat="1" x14ac:dyDescent="0.25">
      <c r="B24" s="62" t="s">
        <v>96</v>
      </c>
      <c r="C24" s="63" t="s">
        <v>97</v>
      </c>
      <c r="D24" s="64" t="s">
        <v>98</v>
      </c>
      <c r="E24" s="65" t="s">
        <v>99</v>
      </c>
    </row>
    <row r="26" spans="2:14" x14ac:dyDescent="0.25">
      <c r="B26" t="s">
        <v>74</v>
      </c>
    </row>
    <row r="28" spans="2:14" x14ac:dyDescent="0.25">
      <c r="B28" t="s">
        <v>0</v>
      </c>
      <c r="D28" t="s">
        <v>1</v>
      </c>
    </row>
    <row r="29" spans="2:14" x14ac:dyDescent="0.25">
      <c r="D29" t="s">
        <v>13</v>
      </c>
    </row>
    <row r="30" spans="2:14" x14ac:dyDescent="0.25">
      <c r="D30" t="s">
        <v>12</v>
      </c>
    </row>
    <row r="32" spans="2:14" ht="15.75" thickBot="1" x14ac:dyDescent="0.3">
      <c r="B32" s="86" t="s">
        <v>106</v>
      </c>
      <c r="C32" s="70" t="s">
        <v>106</v>
      </c>
      <c r="D32" s="78" t="s">
        <v>107</v>
      </c>
      <c r="E32" s="37" t="s">
        <v>75</v>
      </c>
      <c r="F32" s="37" t="s">
        <v>76</v>
      </c>
      <c r="G32" s="37" t="s">
        <v>105</v>
      </c>
      <c r="I32" s="37" t="s">
        <v>108</v>
      </c>
      <c r="J32" s="71" t="s">
        <v>109</v>
      </c>
      <c r="K32"/>
      <c r="L32" s="71" t="s">
        <v>108</v>
      </c>
      <c r="M32" s="72" t="s">
        <v>110</v>
      </c>
      <c r="N32" s="71" t="s">
        <v>111</v>
      </c>
    </row>
    <row r="33" spans="2:15" x14ac:dyDescent="0.25">
      <c r="B33" s="4" t="s">
        <v>126</v>
      </c>
      <c r="C33" s="5" t="s">
        <v>2</v>
      </c>
      <c r="D33" s="45" t="s">
        <v>16</v>
      </c>
      <c r="E33" s="5">
        <v>1.37032</v>
      </c>
      <c r="F33" s="38">
        <v>1.3703700000000001</v>
      </c>
      <c r="G33" s="5">
        <v>1</v>
      </c>
      <c r="H33" s="45" t="s">
        <v>9</v>
      </c>
      <c r="I33" s="6">
        <f>G33*100000</f>
        <v>100000</v>
      </c>
      <c r="J33" s="45" t="s">
        <v>8</v>
      </c>
      <c r="K33" s="67" t="s">
        <v>7</v>
      </c>
      <c r="L33" s="73">
        <f>F33*I33</f>
        <v>137037</v>
      </c>
      <c r="M33" s="45" t="s">
        <v>10</v>
      </c>
      <c r="N33" s="7" t="s">
        <v>120</v>
      </c>
      <c r="O33" s="9"/>
    </row>
    <row r="34" spans="2:15" x14ac:dyDescent="0.25">
      <c r="B34" s="8" t="s">
        <v>127</v>
      </c>
      <c r="C34" s="9" t="s">
        <v>4</v>
      </c>
      <c r="D34" s="46" t="s">
        <v>3</v>
      </c>
      <c r="E34" s="39">
        <v>139.041</v>
      </c>
      <c r="F34" s="9">
        <v>139.05500000000001</v>
      </c>
      <c r="G34" s="9">
        <v>1</v>
      </c>
      <c r="H34" s="46" t="s">
        <v>7</v>
      </c>
      <c r="I34" s="10">
        <f t="shared" ref="I34:I35" si="0">G34*100000</f>
        <v>100000</v>
      </c>
      <c r="J34" s="46" t="s">
        <v>8</v>
      </c>
      <c r="K34" s="68" t="s">
        <v>9</v>
      </c>
      <c r="L34" s="74">
        <f>E34*I34/100</f>
        <v>139041</v>
      </c>
      <c r="M34" s="46" t="s">
        <v>11</v>
      </c>
      <c r="N34" s="11" t="s">
        <v>121</v>
      </c>
      <c r="O34" s="9"/>
    </row>
    <row r="35" spans="2:15" ht="15.75" thickBot="1" x14ac:dyDescent="0.3">
      <c r="B35" s="12" t="s">
        <v>128</v>
      </c>
      <c r="C35" s="13" t="s">
        <v>6</v>
      </c>
      <c r="D35" s="47" t="s">
        <v>16</v>
      </c>
      <c r="E35" s="40">
        <v>101.465</v>
      </c>
      <c r="F35" s="13">
        <v>101.473</v>
      </c>
      <c r="G35" s="13">
        <f>E33</f>
        <v>1.37032</v>
      </c>
      <c r="H35" s="47" t="s">
        <v>9</v>
      </c>
      <c r="I35" s="15">
        <f t="shared" si="0"/>
        <v>137032</v>
      </c>
      <c r="J35" s="47" t="s">
        <v>10</v>
      </c>
      <c r="K35" s="69" t="s">
        <v>7</v>
      </c>
      <c r="L35" s="75">
        <f>E35*I35/100</f>
        <v>139039.51880000002</v>
      </c>
      <c r="M35" s="47" t="s">
        <v>11</v>
      </c>
      <c r="N35" s="16" t="s">
        <v>122</v>
      </c>
      <c r="O35" s="9"/>
    </row>
    <row r="36" spans="2:15" s="3" customFormat="1" x14ac:dyDescent="0.25">
      <c r="B36" s="20"/>
      <c r="C36" s="20"/>
      <c r="D36" s="88"/>
      <c r="E36" s="20"/>
      <c r="F36" s="20"/>
      <c r="G36" s="20"/>
      <c r="H36" s="88"/>
      <c r="I36" s="20"/>
      <c r="J36" s="88"/>
      <c r="K36" s="87"/>
      <c r="L36" s="87"/>
      <c r="M36" s="88"/>
      <c r="N36" s="20"/>
      <c r="O36" s="20"/>
    </row>
    <row r="37" spans="2:15" x14ac:dyDescent="0.25">
      <c r="B37" s="20" t="s">
        <v>132</v>
      </c>
      <c r="C37" s="9"/>
      <c r="D37" s="46"/>
      <c r="E37" s="20"/>
      <c r="F37" s="9"/>
      <c r="G37" s="9"/>
      <c r="H37" s="46"/>
      <c r="I37" s="20"/>
      <c r="J37" s="46"/>
      <c r="K37" s="68"/>
      <c r="L37" s="87"/>
      <c r="M37" s="46"/>
      <c r="N37" s="9"/>
      <c r="O37" s="9"/>
    </row>
    <row r="38" spans="2:15" x14ac:dyDescent="0.25">
      <c r="B38" s="20" t="s">
        <v>129</v>
      </c>
      <c r="C38" s="9"/>
      <c r="D38" s="46"/>
      <c r="E38" s="20"/>
      <c r="F38" s="9"/>
      <c r="G38" s="9"/>
      <c r="H38" s="46"/>
      <c r="I38" s="20"/>
      <c r="J38" s="46"/>
      <c r="K38" s="68"/>
      <c r="L38" s="87"/>
      <c r="M38" s="46"/>
      <c r="N38" s="9"/>
      <c r="O38" s="9"/>
    </row>
    <row r="39" spans="2:15" x14ac:dyDescent="0.25">
      <c r="B39" s="44" t="s">
        <v>130</v>
      </c>
      <c r="C39" s="76">
        <f>F33*E35*(1/E34)</f>
        <v>1.0000258344660928</v>
      </c>
      <c r="D39" s="20" t="s">
        <v>141</v>
      </c>
      <c r="F39" s="9"/>
      <c r="G39" s="9"/>
      <c r="H39" s="46"/>
      <c r="I39" s="20"/>
      <c r="J39" s="9"/>
      <c r="K39" s="68"/>
      <c r="L39" s="68"/>
      <c r="M39" s="9"/>
      <c r="N39" s="9"/>
      <c r="O39" s="9"/>
    </row>
    <row r="40" spans="2:15" x14ac:dyDescent="0.25">
      <c r="B40" s="44" t="s">
        <v>131</v>
      </c>
      <c r="C40" s="76">
        <f>E47*F49*(1/F48)</f>
        <v>0.99996750465643081</v>
      </c>
      <c r="D40" s="42" t="s">
        <v>141</v>
      </c>
      <c r="E40" s="20"/>
      <c r="F40" s="9"/>
      <c r="G40" s="9"/>
      <c r="H40" s="46"/>
      <c r="I40" s="20"/>
      <c r="J40" s="9"/>
      <c r="K40" s="68"/>
      <c r="L40" s="68"/>
      <c r="M40" s="9"/>
      <c r="N40" s="9"/>
      <c r="O40" s="9"/>
    </row>
    <row r="41" spans="2:15" x14ac:dyDescent="0.25">
      <c r="B41" s="44"/>
      <c r="C41" s="76"/>
      <c r="D41" s="42"/>
      <c r="E41" s="20"/>
      <c r="F41" s="9"/>
      <c r="G41" s="9"/>
      <c r="H41" s="46"/>
      <c r="I41" s="20"/>
      <c r="J41" s="9"/>
      <c r="K41" s="68"/>
      <c r="L41" s="68"/>
      <c r="M41" s="9"/>
      <c r="N41" s="9"/>
      <c r="O41" s="9"/>
    </row>
    <row r="42" spans="2:15" x14ac:dyDescent="0.25">
      <c r="B42" t="s">
        <v>133</v>
      </c>
      <c r="D42" s="27"/>
      <c r="H42" s="27"/>
      <c r="I42" s="3"/>
      <c r="K42" s="36"/>
      <c r="O42" s="36"/>
    </row>
    <row r="43" spans="2:15" x14ac:dyDescent="0.25">
      <c r="B43" s="90" t="s">
        <v>136</v>
      </c>
      <c r="C43" s="27">
        <f>L34</f>
        <v>139041</v>
      </c>
      <c r="D43" s="27" t="s">
        <v>134</v>
      </c>
      <c r="E43">
        <f>L35</f>
        <v>139039.51880000002</v>
      </c>
      <c r="F43" s="27" t="s">
        <v>135</v>
      </c>
      <c r="G43">
        <f>L34-L35</f>
        <v>1.4811999999801628</v>
      </c>
      <c r="H43" s="27" t="s">
        <v>11</v>
      </c>
      <c r="I43" s="3"/>
      <c r="K43" s="36"/>
      <c r="O43" s="36"/>
    </row>
    <row r="44" spans="2:15" x14ac:dyDescent="0.25">
      <c r="B44" s="89" t="s">
        <v>137</v>
      </c>
      <c r="C44" s="27">
        <f>L48</f>
        <v>139055</v>
      </c>
      <c r="D44" s="27" t="s">
        <v>134</v>
      </c>
      <c r="E44">
        <f>L49</f>
        <v>139050.48136000001</v>
      </c>
      <c r="F44" s="27" t="s">
        <v>135</v>
      </c>
      <c r="G44">
        <f>C44-E44</f>
        <v>4.5186399999947753</v>
      </c>
      <c r="H44" s="27" t="s">
        <v>11</v>
      </c>
      <c r="I44" s="3"/>
      <c r="K44" s="36"/>
      <c r="L44" s="87"/>
      <c r="M44" s="27"/>
      <c r="O44" s="36"/>
    </row>
    <row r="45" spans="2:15" x14ac:dyDescent="0.25">
      <c r="D45" s="27"/>
      <c r="H45" s="27"/>
      <c r="K45" s="36"/>
      <c r="L45" s="36"/>
    </row>
    <row r="46" spans="2:15" ht="15.75" thickBot="1" x14ac:dyDescent="0.3">
      <c r="B46" s="70" t="s">
        <v>106</v>
      </c>
      <c r="C46" s="70" t="s">
        <v>106</v>
      </c>
      <c r="D46" s="77" t="s">
        <v>107</v>
      </c>
      <c r="E46" s="37" t="s">
        <v>75</v>
      </c>
      <c r="F46" s="37" t="s">
        <v>76</v>
      </c>
      <c r="G46" s="37" t="s">
        <v>105</v>
      </c>
      <c r="H46" s="27"/>
      <c r="I46" s="37" t="s">
        <v>108</v>
      </c>
      <c r="J46" s="71" t="s">
        <v>109</v>
      </c>
      <c r="K46" s="36"/>
      <c r="L46" s="71" t="s">
        <v>108</v>
      </c>
      <c r="M46" s="71" t="s">
        <v>110</v>
      </c>
      <c r="N46" s="71" t="s">
        <v>111</v>
      </c>
    </row>
    <row r="47" spans="2:15" x14ac:dyDescent="0.25">
      <c r="B47" s="4" t="s">
        <v>126</v>
      </c>
      <c r="C47" s="5" t="s">
        <v>2</v>
      </c>
      <c r="D47" s="45" t="s">
        <v>3</v>
      </c>
      <c r="E47" s="38">
        <v>1.37032</v>
      </c>
      <c r="F47" s="5">
        <v>1.3703700000000001</v>
      </c>
      <c r="G47" s="5">
        <v>1</v>
      </c>
      <c r="H47" s="45" t="s">
        <v>7</v>
      </c>
      <c r="I47" s="6">
        <f>G47*100000</f>
        <v>100000</v>
      </c>
      <c r="J47" s="45" t="s">
        <v>8</v>
      </c>
      <c r="K47" s="67" t="s">
        <v>9</v>
      </c>
      <c r="L47" s="73">
        <f>E47*I47</f>
        <v>137032</v>
      </c>
      <c r="M47" s="45" t="s">
        <v>10</v>
      </c>
      <c r="N47" s="7" t="s">
        <v>120</v>
      </c>
      <c r="O47" s="9"/>
    </row>
    <row r="48" spans="2:15" x14ac:dyDescent="0.25">
      <c r="B48" s="8" t="s">
        <v>127</v>
      </c>
      <c r="C48" s="9" t="s">
        <v>4</v>
      </c>
      <c r="D48" s="46" t="s">
        <v>5</v>
      </c>
      <c r="E48" s="9">
        <v>139.041</v>
      </c>
      <c r="F48" s="39">
        <v>139.05500000000001</v>
      </c>
      <c r="G48" s="9">
        <v>1</v>
      </c>
      <c r="H48" s="46" t="s">
        <v>9</v>
      </c>
      <c r="I48" s="10">
        <f t="shared" ref="I48:I49" si="1">G48*100000</f>
        <v>100000</v>
      </c>
      <c r="J48" s="46" t="s">
        <v>8</v>
      </c>
      <c r="K48" s="68" t="s">
        <v>7</v>
      </c>
      <c r="L48" s="74">
        <f>F48*I48/100</f>
        <v>139055</v>
      </c>
      <c r="M48" s="46" t="s">
        <v>11</v>
      </c>
      <c r="N48" s="11" t="s">
        <v>112</v>
      </c>
      <c r="O48" s="9"/>
    </row>
    <row r="49" spans="2:16" ht="15.75" thickBot="1" x14ac:dyDescent="0.3">
      <c r="B49" s="12" t="s">
        <v>128</v>
      </c>
      <c r="C49" s="13" t="s">
        <v>6</v>
      </c>
      <c r="D49" s="47" t="s">
        <v>3</v>
      </c>
      <c r="E49" s="35">
        <v>101.465</v>
      </c>
      <c r="F49" s="41">
        <v>101.473</v>
      </c>
      <c r="G49" s="14">
        <f>E47</f>
        <v>1.37032</v>
      </c>
      <c r="H49" s="47" t="s">
        <v>7</v>
      </c>
      <c r="I49" s="15">
        <f t="shared" si="1"/>
        <v>137032</v>
      </c>
      <c r="J49" s="47" t="s">
        <v>10</v>
      </c>
      <c r="K49" s="69" t="s">
        <v>9</v>
      </c>
      <c r="L49" s="75">
        <f>F49*I49/100</f>
        <v>139050.48136000001</v>
      </c>
      <c r="M49" s="47" t="s">
        <v>11</v>
      </c>
      <c r="N49" s="16" t="s">
        <v>113</v>
      </c>
      <c r="O49" s="9"/>
    </row>
    <row r="50" spans="2:16" x14ac:dyDescent="0.25">
      <c r="F50" s="43"/>
      <c r="G50" s="20"/>
      <c r="H50" s="9"/>
      <c r="I50" s="9"/>
      <c r="J50" s="20"/>
      <c r="K50" s="9"/>
      <c r="L50" s="57"/>
      <c r="M50" s="9"/>
      <c r="N50" s="9"/>
      <c r="O50" s="9"/>
      <c r="P50" s="9"/>
    </row>
    <row r="51" spans="2:16" x14ac:dyDescent="0.25">
      <c r="B51" t="s">
        <v>138</v>
      </c>
    </row>
    <row r="52" spans="2:16" x14ac:dyDescent="0.25">
      <c r="B52" t="s">
        <v>139</v>
      </c>
    </row>
    <row r="54" spans="2:16" x14ac:dyDescent="0.25">
      <c r="B54" s="21" t="s">
        <v>118</v>
      </c>
    </row>
    <row r="55" spans="2:16" x14ac:dyDescent="0.25">
      <c r="B55" t="s">
        <v>18</v>
      </c>
    </row>
    <row r="57" spans="2:16" x14ac:dyDescent="0.25">
      <c r="B57" s="21" t="s">
        <v>41</v>
      </c>
      <c r="C57" s="21"/>
      <c r="D57" s="21"/>
      <c r="E57" s="21"/>
      <c r="F57" s="21"/>
    </row>
    <row r="59" spans="2:16" x14ac:dyDescent="0.25">
      <c r="B59" t="s">
        <v>19</v>
      </c>
    </row>
    <row r="60" spans="2:16" x14ac:dyDescent="0.25">
      <c r="B60" t="s">
        <v>20</v>
      </c>
    </row>
    <row r="61" spans="2:16" x14ac:dyDescent="0.25">
      <c r="B61" t="s">
        <v>21</v>
      </c>
    </row>
    <row r="62" spans="2:16" x14ac:dyDescent="0.25">
      <c r="B62" t="s">
        <v>22</v>
      </c>
    </row>
    <row r="63" spans="2:16" x14ac:dyDescent="0.25">
      <c r="B63" t="s">
        <v>23</v>
      </c>
    </row>
    <row r="64" spans="2:16" x14ac:dyDescent="0.25">
      <c r="B64" t="s">
        <v>24</v>
      </c>
    </row>
    <row r="65" spans="2:32" x14ac:dyDescent="0.25">
      <c r="B65" t="s">
        <v>25</v>
      </c>
    </row>
    <row r="67" spans="2:32" x14ac:dyDescent="0.25">
      <c r="B67" s="21" t="s">
        <v>40</v>
      </c>
      <c r="C67" s="21"/>
      <c r="D67" s="21"/>
      <c r="E67" s="21"/>
      <c r="F67" s="21"/>
    </row>
    <row r="68" spans="2:32" x14ac:dyDescent="0.25">
      <c r="B68" t="s">
        <v>26</v>
      </c>
      <c r="C68" t="s">
        <v>27</v>
      </c>
      <c r="D68" t="s">
        <v>28</v>
      </c>
    </row>
    <row r="69" spans="2:32" x14ac:dyDescent="0.25">
      <c r="B69" t="s">
        <v>29</v>
      </c>
      <c r="C69" t="s">
        <v>27</v>
      </c>
      <c r="D69" t="s">
        <v>30</v>
      </c>
    </row>
    <row r="70" spans="2:32" x14ac:dyDescent="0.25">
      <c r="B70" t="s">
        <v>10</v>
      </c>
      <c r="C70" t="s">
        <v>27</v>
      </c>
      <c r="D70" t="s">
        <v>31</v>
      </c>
    </row>
    <row r="71" spans="2:32" x14ac:dyDescent="0.25">
      <c r="B71" t="s">
        <v>32</v>
      </c>
      <c r="C71" t="s">
        <v>27</v>
      </c>
      <c r="D71" t="s">
        <v>33</v>
      </c>
    </row>
    <row r="72" spans="2:32" x14ac:dyDescent="0.25">
      <c r="B72" t="s">
        <v>8</v>
      </c>
      <c r="C72" t="s">
        <v>27</v>
      </c>
      <c r="D72" t="s">
        <v>34</v>
      </c>
    </row>
    <row r="73" spans="2:32" x14ac:dyDescent="0.25">
      <c r="B73" t="s">
        <v>35</v>
      </c>
      <c r="C73" t="s">
        <v>27</v>
      </c>
      <c r="D73" t="s">
        <v>36</v>
      </c>
    </row>
    <row r="74" spans="2:32" x14ac:dyDescent="0.25">
      <c r="B74" t="s">
        <v>11</v>
      </c>
      <c r="C74" t="s">
        <v>27</v>
      </c>
      <c r="D74" t="s">
        <v>37</v>
      </c>
    </row>
    <row r="75" spans="2:32" x14ac:dyDescent="0.25">
      <c r="B75" t="s">
        <v>38</v>
      </c>
      <c r="C75" t="s">
        <v>27</v>
      </c>
      <c r="D75" t="s">
        <v>39</v>
      </c>
    </row>
    <row r="77" spans="2:32" x14ac:dyDescent="0.25">
      <c r="B77" s="21" t="s">
        <v>42</v>
      </c>
      <c r="C77" s="21"/>
      <c r="D77" s="21"/>
      <c r="E77" s="21"/>
      <c r="F77" s="21"/>
      <c r="G77" s="21"/>
      <c r="H77" s="21"/>
      <c r="I77" s="21"/>
      <c r="J77" s="21" t="s">
        <v>73</v>
      </c>
      <c r="K77" s="58"/>
      <c r="L77" s="21"/>
      <c r="M77" s="21"/>
      <c r="N77" s="21"/>
      <c r="O77" s="21"/>
      <c r="P77" s="21"/>
      <c r="Q77" s="21"/>
    </row>
    <row r="78" spans="2:32" s="3" customFormat="1" x14ac:dyDescent="0.25">
      <c r="B78" s="3" t="s">
        <v>91</v>
      </c>
      <c r="F78" s="3" t="s">
        <v>119</v>
      </c>
      <c r="J78" s="3" t="s">
        <v>125</v>
      </c>
      <c r="K78" s="59"/>
    </row>
    <row r="79" spans="2:32" s="27" customFormat="1" x14ac:dyDescent="0.25">
      <c r="B79" s="25" t="s">
        <v>43</v>
      </c>
      <c r="C79" s="25" t="s">
        <v>44</v>
      </c>
      <c r="D79" s="25" t="s">
        <v>45</v>
      </c>
      <c r="F79" s="25" t="s">
        <v>88</v>
      </c>
      <c r="G79" s="25" t="s">
        <v>89</v>
      </c>
      <c r="H79" s="25" t="s">
        <v>90</v>
      </c>
      <c r="J79" s="25" t="s">
        <v>94</v>
      </c>
      <c r="K79" s="66" t="s">
        <v>93</v>
      </c>
      <c r="L79" s="25" t="s">
        <v>95</v>
      </c>
      <c r="O79" s="26"/>
      <c r="Z79" s="26"/>
      <c r="AA79" s="26"/>
      <c r="AB79" s="26"/>
      <c r="AD79" s="26"/>
      <c r="AE79" s="26"/>
      <c r="AF79" s="26"/>
    </row>
    <row r="80" spans="2:32" x14ac:dyDescent="0.25">
      <c r="B80" s="30" t="s">
        <v>8</v>
      </c>
      <c r="C80" s="30" t="s">
        <v>10</v>
      </c>
      <c r="D80" s="30" t="s">
        <v>11</v>
      </c>
      <c r="F80" s="1" t="s">
        <v>2</v>
      </c>
      <c r="G80" s="1" t="s">
        <v>6</v>
      </c>
      <c r="H80" s="49" t="s">
        <v>4</v>
      </c>
      <c r="J80" s="82" t="s">
        <v>68</v>
      </c>
      <c r="K80" s="83" t="str">
        <f>D24</f>
        <v>AB * BC * (1/CA)</v>
      </c>
      <c r="L80" s="82" t="s">
        <v>69</v>
      </c>
      <c r="O80" s="3"/>
    </row>
    <row r="81" spans="2:15" x14ac:dyDescent="0.25">
      <c r="B81" s="30" t="s">
        <v>8</v>
      </c>
      <c r="C81" s="30" t="s">
        <v>10</v>
      </c>
      <c r="D81" s="30" t="s">
        <v>26</v>
      </c>
      <c r="F81" s="1" t="s">
        <v>2</v>
      </c>
      <c r="G81" s="49" t="s">
        <v>15</v>
      </c>
      <c r="H81" s="49" t="s">
        <v>14</v>
      </c>
      <c r="J81" s="84" t="s">
        <v>70</v>
      </c>
      <c r="K81" s="85" t="str">
        <f>E24</f>
        <v>AB * (1/BC) * (1/CA)</v>
      </c>
      <c r="L81" s="84" t="s">
        <v>71</v>
      </c>
      <c r="O81" s="3"/>
    </row>
    <row r="82" spans="2:15" x14ac:dyDescent="0.25">
      <c r="B82" s="30" t="s">
        <v>8</v>
      </c>
      <c r="C82" s="30" t="s">
        <v>10</v>
      </c>
      <c r="D82" s="30" t="s">
        <v>35</v>
      </c>
      <c r="F82" s="1" t="s">
        <v>2</v>
      </c>
      <c r="G82" s="1" t="s">
        <v>46</v>
      </c>
      <c r="H82" s="49" t="s">
        <v>47</v>
      </c>
      <c r="J82" s="82" t="s">
        <v>68</v>
      </c>
      <c r="K82" s="83" t="str">
        <f>D24</f>
        <v>AB * BC * (1/CA)</v>
      </c>
      <c r="L82" s="82" t="s">
        <v>69</v>
      </c>
      <c r="O82" s="3"/>
    </row>
    <row r="83" spans="2:15" x14ac:dyDescent="0.25">
      <c r="B83" s="30" t="s">
        <v>8</v>
      </c>
      <c r="C83" s="30" t="s">
        <v>10</v>
      </c>
      <c r="D83" s="30" t="s">
        <v>29</v>
      </c>
      <c r="F83" s="1" t="s">
        <v>2</v>
      </c>
      <c r="G83" s="1" t="s">
        <v>48</v>
      </c>
      <c r="H83" s="49" t="s">
        <v>53</v>
      </c>
      <c r="J83" s="82" t="s">
        <v>68</v>
      </c>
      <c r="K83" s="83" t="str">
        <f>D24</f>
        <v>AB * BC * (1/CA)</v>
      </c>
      <c r="L83" s="82" t="s">
        <v>69</v>
      </c>
      <c r="O83" s="3"/>
    </row>
    <row r="84" spans="2:15" x14ac:dyDescent="0.25">
      <c r="B84" s="30" t="s">
        <v>8</v>
      </c>
      <c r="C84" s="30" t="s">
        <v>10</v>
      </c>
      <c r="D84" s="30" t="s">
        <v>32</v>
      </c>
      <c r="F84" s="1" t="s">
        <v>2</v>
      </c>
      <c r="G84" s="49" t="s">
        <v>49</v>
      </c>
      <c r="H84" s="49" t="s">
        <v>52</v>
      </c>
      <c r="J84" s="84" t="s">
        <v>70</v>
      </c>
      <c r="K84" s="85" t="str">
        <f>E24</f>
        <v>AB * (1/BC) * (1/CA)</v>
      </c>
      <c r="L84" s="84" t="s">
        <v>71</v>
      </c>
      <c r="O84" s="3"/>
    </row>
    <row r="85" spans="2:15" x14ac:dyDescent="0.25">
      <c r="B85" s="30" t="s">
        <v>8</v>
      </c>
      <c r="C85" s="30" t="s">
        <v>10</v>
      </c>
      <c r="D85" s="30" t="s">
        <v>38</v>
      </c>
      <c r="F85" s="1" t="s">
        <v>2</v>
      </c>
      <c r="G85" s="49" t="s">
        <v>50</v>
      </c>
      <c r="H85" s="49" t="s">
        <v>51</v>
      </c>
      <c r="J85" s="84" t="s">
        <v>70</v>
      </c>
      <c r="K85" s="85" t="str">
        <f>E24</f>
        <v>AB * (1/BC) * (1/CA)</v>
      </c>
      <c r="L85" s="84" t="s">
        <v>71</v>
      </c>
    </row>
    <row r="86" spans="2:15" x14ac:dyDescent="0.25">
      <c r="B86" s="31" t="s">
        <v>10</v>
      </c>
      <c r="C86" s="31" t="s">
        <v>11</v>
      </c>
      <c r="D86" s="31" t="s">
        <v>26</v>
      </c>
      <c r="F86" s="22" t="s">
        <v>6</v>
      </c>
      <c r="G86" s="48" t="s">
        <v>54</v>
      </c>
      <c r="H86" s="22" t="s">
        <v>15</v>
      </c>
      <c r="J86" s="80" t="s">
        <v>68</v>
      </c>
      <c r="K86" s="81" t="str">
        <f>C24</f>
        <v>AB * (1 / BC) * CA</v>
      </c>
      <c r="L86" s="80" t="s">
        <v>71</v>
      </c>
    </row>
    <row r="87" spans="2:15" x14ac:dyDescent="0.25">
      <c r="B87" s="31" t="s">
        <v>10</v>
      </c>
      <c r="C87" s="31" t="s">
        <v>11</v>
      </c>
      <c r="D87" s="31" t="s">
        <v>35</v>
      </c>
      <c r="F87" s="22" t="s">
        <v>6</v>
      </c>
      <c r="G87" s="48" t="s">
        <v>55</v>
      </c>
      <c r="H87" s="48" t="s">
        <v>46</v>
      </c>
      <c r="J87" s="84" t="s">
        <v>70</v>
      </c>
      <c r="K87" s="85" t="str">
        <f>E24</f>
        <v>AB * (1/BC) * (1/CA)</v>
      </c>
      <c r="L87" s="84" t="s">
        <v>71</v>
      </c>
    </row>
    <row r="88" spans="2:15" x14ac:dyDescent="0.25">
      <c r="B88" s="31" t="s">
        <v>10</v>
      </c>
      <c r="C88" s="31" t="s">
        <v>11</v>
      </c>
      <c r="D88" s="31" t="s">
        <v>29</v>
      </c>
      <c r="F88" s="22" t="s">
        <v>6</v>
      </c>
      <c r="G88" s="48" t="s">
        <v>56</v>
      </c>
      <c r="H88" s="48" t="s">
        <v>48</v>
      </c>
      <c r="J88" s="84" t="s">
        <v>70</v>
      </c>
      <c r="K88" s="85" t="str">
        <f>E24</f>
        <v>AB * (1/BC) * (1/CA)</v>
      </c>
      <c r="L88" s="84" t="s">
        <v>71</v>
      </c>
      <c r="O88" s="3"/>
    </row>
    <row r="89" spans="2:15" x14ac:dyDescent="0.25">
      <c r="B89" s="31" t="s">
        <v>10</v>
      </c>
      <c r="C89" s="31" t="s">
        <v>11</v>
      </c>
      <c r="D89" s="31" t="s">
        <v>32</v>
      </c>
      <c r="F89" s="22" t="s">
        <v>6</v>
      </c>
      <c r="G89" s="48" t="s">
        <v>57</v>
      </c>
      <c r="H89" s="22" t="s">
        <v>49</v>
      </c>
      <c r="J89" s="80" t="s">
        <v>68</v>
      </c>
      <c r="K89" s="81" t="str">
        <f>C24</f>
        <v>AB * (1 / BC) * CA</v>
      </c>
      <c r="L89" s="80" t="s">
        <v>69</v>
      </c>
      <c r="O89" s="3"/>
    </row>
    <row r="90" spans="2:15" x14ac:dyDescent="0.25">
      <c r="B90" s="31" t="s">
        <v>10</v>
      </c>
      <c r="C90" s="31" t="s">
        <v>11</v>
      </c>
      <c r="D90" s="31" t="s">
        <v>38</v>
      </c>
      <c r="F90" s="22" t="s">
        <v>6</v>
      </c>
      <c r="G90" s="48" t="s">
        <v>58</v>
      </c>
      <c r="H90" s="48" t="s">
        <v>92</v>
      </c>
      <c r="J90" s="84" t="s">
        <v>68</v>
      </c>
      <c r="K90" s="85" t="str">
        <f>E24</f>
        <v>AB * (1/BC) * (1/CA)</v>
      </c>
      <c r="L90" s="84" t="s">
        <v>69</v>
      </c>
      <c r="O90" s="3"/>
    </row>
    <row r="91" spans="2:15" x14ac:dyDescent="0.25">
      <c r="B91" s="29" t="s">
        <v>26</v>
      </c>
      <c r="C91" s="29" t="s">
        <v>10</v>
      </c>
      <c r="D91" s="29" t="s">
        <v>35</v>
      </c>
      <c r="F91" s="2" t="s">
        <v>15</v>
      </c>
      <c r="G91" s="2" t="s">
        <v>46</v>
      </c>
      <c r="H91" s="50" t="s">
        <v>59</v>
      </c>
      <c r="J91" s="82" t="s">
        <v>68</v>
      </c>
      <c r="K91" s="83" t="str">
        <f>K82</f>
        <v>AB * BC * (1/CA)</v>
      </c>
      <c r="L91" s="82" t="s">
        <v>69</v>
      </c>
      <c r="O91" s="3"/>
    </row>
    <row r="92" spans="2:15" x14ac:dyDescent="0.25">
      <c r="B92" s="29" t="s">
        <v>26</v>
      </c>
      <c r="C92" s="29" t="s">
        <v>10</v>
      </c>
      <c r="D92" s="29" t="s">
        <v>29</v>
      </c>
      <c r="F92" s="2" t="s">
        <v>15</v>
      </c>
      <c r="G92" s="2" t="s">
        <v>48</v>
      </c>
      <c r="H92" s="50" t="s">
        <v>60</v>
      </c>
      <c r="J92" s="82" t="s">
        <v>68</v>
      </c>
      <c r="K92" s="83" t="str">
        <f>K82</f>
        <v>AB * BC * (1/CA)</v>
      </c>
      <c r="L92" s="82" t="s">
        <v>69</v>
      </c>
      <c r="O92" s="3"/>
    </row>
    <row r="93" spans="2:15" x14ac:dyDescent="0.25">
      <c r="B93" s="29" t="s">
        <v>26</v>
      </c>
      <c r="C93" s="29" t="s">
        <v>10</v>
      </c>
      <c r="D93" s="29" t="s">
        <v>32</v>
      </c>
      <c r="F93" s="2" t="s">
        <v>15</v>
      </c>
      <c r="G93" s="50" t="s">
        <v>49</v>
      </c>
      <c r="H93" s="50" t="s">
        <v>61</v>
      </c>
      <c r="J93" s="84" t="s">
        <v>70</v>
      </c>
      <c r="K93" s="85" t="str">
        <f>K81</f>
        <v>AB * (1/BC) * (1/CA)</v>
      </c>
      <c r="L93" s="84" t="s">
        <v>71</v>
      </c>
      <c r="O93" s="3"/>
    </row>
    <row r="94" spans="2:15" x14ac:dyDescent="0.25">
      <c r="B94" s="29" t="s">
        <v>26</v>
      </c>
      <c r="C94" s="29" t="s">
        <v>10</v>
      </c>
      <c r="D94" s="29" t="s">
        <v>38</v>
      </c>
      <c r="F94" s="2" t="s">
        <v>15</v>
      </c>
      <c r="G94" s="50" t="s">
        <v>50</v>
      </c>
      <c r="H94" s="50" t="s">
        <v>62</v>
      </c>
      <c r="J94" s="84" t="s">
        <v>70</v>
      </c>
      <c r="K94" s="85" t="str">
        <f>K81</f>
        <v>AB * (1/BC) * (1/CA)</v>
      </c>
      <c r="L94" s="84" t="s">
        <v>71</v>
      </c>
      <c r="O94" s="3"/>
    </row>
    <row r="95" spans="2:15" x14ac:dyDescent="0.25">
      <c r="B95" s="32" t="s">
        <v>10</v>
      </c>
      <c r="C95" s="32" t="s">
        <v>35</v>
      </c>
      <c r="D95" s="32" t="s">
        <v>29</v>
      </c>
      <c r="F95" s="24" t="s">
        <v>46</v>
      </c>
      <c r="G95" s="24" t="s">
        <v>48</v>
      </c>
      <c r="H95" s="24" t="s">
        <v>25</v>
      </c>
      <c r="J95" s="34" t="s">
        <v>70</v>
      </c>
      <c r="K95" s="60" t="s">
        <v>96</v>
      </c>
      <c r="L95" s="34" t="s">
        <v>71</v>
      </c>
      <c r="O95" s="3"/>
    </row>
    <row r="96" spans="2:15" x14ac:dyDescent="0.25">
      <c r="B96" s="32" t="s">
        <v>10</v>
      </c>
      <c r="C96" s="32" t="s">
        <v>35</v>
      </c>
      <c r="D96" s="32" t="s">
        <v>32</v>
      </c>
      <c r="F96" s="24" t="s">
        <v>46</v>
      </c>
      <c r="G96" s="24" t="s">
        <v>49</v>
      </c>
      <c r="H96" s="24" t="s">
        <v>63</v>
      </c>
      <c r="J96" s="34" t="s">
        <v>68</v>
      </c>
      <c r="K96" s="60" t="str">
        <f>K95</f>
        <v>AB * BC * CA</v>
      </c>
      <c r="L96" s="34" t="s">
        <v>69</v>
      </c>
      <c r="O96" s="3"/>
    </row>
    <row r="97" spans="2:15" x14ac:dyDescent="0.25">
      <c r="B97" s="32" t="s">
        <v>10</v>
      </c>
      <c r="C97" s="32" t="s">
        <v>35</v>
      </c>
      <c r="D97" s="32" t="s">
        <v>38</v>
      </c>
      <c r="F97" s="24" t="s">
        <v>46</v>
      </c>
      <c r="G97" s="24" t="s">
        <v>50</v>
      </c>
      <c r="H97" s="24" t="s">
        <v>64</v>
      </c>
      <c r="J97" s="34" t="s">
        <v>68</v>
      </c>
      <c r="K97" s="60" t="str">
        <f t="shared" ref="K97:K100" si="2">K96</f>
        <v>AB * BC * CA</v>
      </c>
      <c r="L97" s="34" t="s">
        <v>69</v>
      </c>
      <c r="O97" s="3"/>
    </row>
    <row r="98" spans="2:15" x14ac:dyDescent="0.25">
      <c r="B98" s="28" t="s">
        <v>10</v>
      </c>
      <c r="C98" s="28" t="s">
        <v>29</v>
      </c>
      <c r="D98" s="28" t="s">
        <v>32</v>
      </c>
      <c r="F98" s="17" t="s">
        <v>48</v>
      </c>
      <c r="G98" s="17" t="s">
        <v>49</v>
      </c>
      <c r="H98" s="17" t="s">
        <v>65</v>
      </c>
      <c r="J98" s="34" t="s">
        <v>68</v>
      </c>
      <c r="K98" s="60" t="str">
        <f t="shared" si="2"/>
        <v>AB * BC * CA</v>
      </c>
      <c r="L98" s="34" t="s">
        <v>69</v>
      </c>
      <c r="O98" s="3"/>
    </row>
    <row r="99" spans="2:15" x14ac:dyDescent="0.25">
      <c r="B99" s="28" t="s">
        <v>10</v>
      </c>
      <c r="C99" s="28" t="s">
        <v>29</v>
      </c>
      <c r="D99" s="28" t="s">
        <v>38</v>
      </c>
      <c r="F99" s="17" t="s">
        <v>48</v>
      </c>
      <c r="G99" s="17" t="s">
        <v>50</v>
      </c>
      <c r="H99" s="17" t="s">
        <v>66</v>
      </c>
      <c r="J99" s="34" t="s">
        <v>68</v>
      </c>
      <c r="K99" s="60" t="str">
        <f t="shared" si="2"/>
        <v>AB * BC * CA</v>
      </c>
      <c r="L99" s="34" t="s">
        <v>69</v>
      </c>
      <c r="O99" s="3"/>
    </row>
    <row r="100" spans="2:15" x14ac:dyDescent="0.25">
      <c r="B100" s="33" t="s">
        <v>32</v>
      </c>
      <c r="C100" s="33" t="s">
        <v>10</v>
      </c>
      <c r="D100" s="33" t="s">
        <v>38</v>
      </c>
      <c r="F100" s="23" t="s">
        <v>49</v>
      </c>
      <c r="G100" s="23" t="s">
        <v>50</v>
      </c>
      <c r="H100" s="23" t="s">
        <v>67</v>
      </c>
      <c r="J100" s="34" t="s">
        <v>70</v>
      </c>
      <c r="K100" s="60" t="str">
        <f t="shared" si="2"/>
        <v>AB * BC * CA</v>
      </c>
      <c r="L100" s="34" t="s">
        <v>72</v>
      </c>
      <c r="M100" s="3"/>
      <c r="N100" s="3"/>
      <c r="O100" s="3"/>
    </row>
    <row r="101" spans="2:15" x14ac:dyDescent="0.25">
      <c r="B101" s="26"/>
      <c r="C101" s="26"/>
      <c r="D101" s="26"/>
      <c r="J101" s="26"/>
      <c r="K101" s="61"/>
      <c r="L101" s="26"/>
      <c r="M101" s="3"/>
      <c r="N101" s="3"/>
      <c r="O101" s="3"/>
    </row>
    <row r="102" spans="2:15" x14ac:dyDescent="0.25">
      <c r="B102" s="26"/>
      <c r="C102" s="26"/>
      <c r="D102" s="26"/>
      <c r="J102" s="3"/>
      <c r="K102" s="59"/>
      <c r="L102" s="3"/>
    </row>
    <row r="103" spans="2:15" x14ac:dyDescent="0.25">
      <c r="B103" s="3"/>
      <c r="C103" s="3"/>
      <c r="D103" s="3"/>
      <c r="J103" s="3"/>
      <c r="K103" s="59"/>
      <c r="L103" s="3"/>
    </row>
    <row r="104" spans="2:15" x14ac:dyDescent="0.25">
      <c r="B104" s="3"/>
      <c r="C104" s="3"/>
      <c r="D104" s="3"/>
      <c r="J104" s="3"/>
      <c r="K104" s="59"/>
      <c r="L104" s="3"/>
    </row>
    <row r="105" spans="2:15" x14ac:dyDescent="0.25">
      <c r="B105" s="3"/>
      <c r="C105" s="3"/>
      <c r="D105" s="3"/>
      <c r="J105" s="3"/>
      <c r="K105" s="59"/>
      <c r="L105" s="3"/>
    </row>
    <row r="106" spans="2:15" x14ac:dyDescent="0.25">
      <c r="B106" s="3"/>
      <c r="C106" s="3"/>
      <c r="D106" s="3"/>
      <c r="J106" s="3"/>
      <c r="K106" s="59"/>
      <c r="L106" s="3"/>
    </row>
    <row r="107" spans="2:15" x14ac:dyDescent="0.25">
      <c r="B107" s="3"/>
      <c r="C107" s="3"/>
      <c r="D107" s="3"/>
    </row>
    <row r="108" spans="2:15" x14ac:dyDescent="0.25">
      <c r="B108" s="3"/>
      <c r="C108" s="3"/>
      <c r="D108" s="3"/>
    </row>
    <row r="109" spans="2:15" x14ac:dyDescent="0.25">
      <c r="B109" s="3"/>
      <c r="C109" s="3"/>
      <c r="D109" s="3"/>
    </row>
    <row r="110" spans="2:15" x14ac:dyDescent="0.25">
      <c r="B110" s="3"/>
      <c r="C110" s="3"/>
      <c r="D110" s="3"/>
    </row>
    <row r="111" spans="2:15" x14ac:dyDescent="0.25">
      <c r="B111" s="3"/>
      <c r="C111" s="3"/>
      <c r="D111" s="3"/>
    </row>
    <row r="112" spans="2:15" x14ac:dyDescent="0.25">
      <c r="B112" s="3"/>
      <c r="C112" s="3"/>
      <c r="D112" s="3"/>
    </row>
    <row r="113" spans="2:11" x14ac:dyDescent="0.25">
      <c r="B113" s="3"/>
      <c r="C113" s="3"/>
      <c r="D113" s="3"/>
    </row>
    <row r="114" spans="2:11" x14ac:dyDescent="0.25">
      <c r="B114" s="3"/>
      <c r="C114" s="3"/>
      <c r="D114" s="3"/>
    </row>
    <row r="115" spans="2:11" s="3" customFormat="1" x14ac:dyDescent="0.25">
      <c r="K115" s="59"/>
    </row>
    <row r="116" spans="2:11" x14ac:dyDescent="0.25">
      <c r="B116" s="3"/>
      <c r="C116" s="3"/>
      <c r="D116" s="3"/>
    </row>
    <row r="117" spans="2:11" x14ac:dyDescent="0.25">
      <c r="B117" s="3"/>
      <c r="C117" s="3"/>
      <c r="D117" s="3"/>
    </row>
    <row r="118" spans="2:11" x14ac:dyDescent="0.25">
      <c r="B118" s="3"/>
      <c r="C118" s="3"/>
      <c r="D118" s="3"/>
    </row>
    <row r="119" spans="2:11" x14ac:dyDescent="0.25">
      <c r="B119" s="3"/>
      <c r="C119" s="3"/>
      <c r="D119" s="3"/>
    </row>
    <row r="120" spans="2:11" x14ac:dyDescent="0.25">
      <c r="B120" s="3"/>
      <c r="C120" s="3"/>
      <c r="D120" s="3"/>
    </row>
    <row r="121" spans="2:11" x14ac:dyDescent="0.25">
      <c r="B121" s="3"/>
      <c r="C121" s="3"/>
      <c r="D121" s="3"/>
    </row>
    <row r="122" spans="2:11" x14ac:dyDescent="0.25">
      <c r="B122" s="3"/>
      <c r="C122" s="3"/>
      <c r="D122" s="3"/>
    </row>
    <row r="123" spans="2:11" x14ac:dyDescent="0.25">
      <c r="B123" s="3"/>
      <c r="C123" s="3"/>
      <c r="D123" s="3"/>
    </row>
    <row r="124" spans="2:11" x14ac:dyDescent="0.25">
      <c r="B124" s="3"/>
      <c r="C124" s="3"/>
      <c r="D124" s="3"/>
    </row>
  </sheetData>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1</vt:i4>
      </vt:variant>
    </vt:vector>
  </HeadingPairs>
  <TitlesOfParts>
    <vt:vector size="1" baseType="lpstr">
      <vt:lpstr>Blad1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dc:creator>
  <cp:lastModifiedBy>Per</cp:lastModifiedBy>
  <dcterms:created xsi:type="dcterms:W3CDTF">2014-02-08T01:13:36Z</dcterms:created>
  <dcterms:modified xsi:type="dcterms:W3CDTF">2014-11-20T12:07:31Z</dcterms:modified>
</cp:coreProperties>
</file>