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2075"/>
  </bookViews>
  <sheets>
    <sheet name="Foglio1 (2)" sheetId="4" r:id="rId1"/>
    <sheet name="Foglio1" sheetId="1" r:id="rId2"/>
  </sheets>
  <calcPr calcId="145621"/>
</workbook>
</file>

<file path=xl/calcChain.xml><?xml version="1.0" encoding="utf-8"?>
<calcChain xmlns="http://schemas.openxmlformats.org/spreadsheetml/2006/main">
  <c r="F3" i="4" l="1"/>
  <c r="B11" i="4" l="1"/>
  <c r="I16" i="4"/>
  <c r="N19" i="1" l="1"/>
  <c r="N20" i="1"/>
  <c r="N21" i="1"/>
  <c r="N22" i="1"/>
  <c r="N23" i="1"/>
  <c r="N24" i="1"/>
  <c r="N25" i="1"/>
  <c r="N26" i="1"/>
  <c r="N27" i="1"/>
  <c r="N28" i="1"/>
  <c r="N18" i="1"/>
  <c r="M19" i="1"/>
  <c r="M20" i="1"/>
  <c r="M21" i="1"/>
  <c r="M22" i="1"/>
  <c r="M23" i="1"/>
  <c r="M24" i="1"/>
  <c r="M25" i="1"/>
  <c r="M26" i="1"/>
  <c r="M27" i="1"/>
  <c r="M28" i="1"/>
  <c r="M18" i="1"/>
  <c r="L19" i="1"/>
  <c r="L20" i="1"/>
  <c r="L21" i="1"/>
  <c r="L22" i="1"/>
  <c r="L23" i="1"/>
  <c r="L24" i="1"/>
  <c r="L25" i="1"/>
  <c r="L26" i="1"/>
  <c r="L27" i="1"/>
  <c r="L28" i="1"/>
  <c r="L18" i="1"/>
  <c r="K19" i="1"/>
  <c r="K20" i="1"/>
  <c r="K21" i="1"/>
  <c r="K22" i="1"/>
  <c r="K23" i="1"/>
  <c r="K24" i="1"/>
  <c r="K25" i="1"/>
  <c r="K26" i="1"/>
  <c r="K27" i="1"/>
  <c r="K28" i="1"/>
  <c r="K18" i="1"/>
  <c r="J19" i="1"/>
  <c r="J20" i="1"/>
  <c r="J21" i="1"/>
  <c r="J22" i="1"/>
  <c r="J23" i="1"/>
  <c r="J24" i="1"/>
  <c r="J25" i="1"/>
  <c r="J26" i="1"/>
  <c r="J27" i="1"/>
  <c r="J28" i="1"/>
  <c r="J18" i="1"/>
  <c r="I19" i="1"/>
  <c r="I20" i="1"/>
  <c r="I21" i="1"/>
  <c r="I22" i="1"/>
  <c r="I23" i="1"/>
  <c r="I24" i="1"/>
  <c r="I25" i="1"/>
  <c r="I26" i="1"/>
  <c r="I27" i="1"/>
  <c r="I28" i="1"/>
  <c r="I18" i="1"/>
  <c r="H19" i="1"/>
  <c r="H20" i="1"/>
  <c r="H21" i="1"/>
  <c r="H22" i="1"/>
  <c r="H23" i="1"/>
  <c r="H24" i="1"/>
  <c r="H25" i="1"/>
  <c r="H26" i="1"/>
  <c r="H27" i="1"/>
  <c r="H28" i="1"/>
  <c r="H18" i="1"/>
  <c r="G19" i="1"/>
  <c r="G20" i="1"/>
  <c r="G21" i="1"/>
  <c r="G22" i="1"/>
  <c r="G23" i="1"/>
  <c r="G24" i="1"/>
  <c r="G25" i="1"/>
  <c r="G26" i="1"/>
  <c r="G27" i="1"/>
  <c r="G28" i="1"/>
  <c r="G18" i="1"/>
  <c r="F19" i="1"/>
  <c r="F20" i="1"/>
  <c r="F21" i="1"/>
  <c r="F22" i="1"/>
  <c r="F23" i="1"/>
  <c r="F24" i="1"/>
  <c r="F25" i="1"/>
  <c r="F26" i="1"/>
  <c r="F27" i="1"/>
  <c r="F28" i="1"/>
  <c r="F18" i="1"/>
  <c r="E19" i="1"/>
  <c r="E20" i="1"/>
  <c r="E21" i="1"/>
  <c r="E22" i="1"/>
  <c r="E23" i="1"/>
  <c r="E24" i="1"/>
  <c r="E25" i="1"/>
  <c r="E26" i="1"/>
  <c r="E27" i="1"/>
  <c r="E28" i="1"/>
  <c r="E18" i="1"/>
  <c r="R5" i="4" l="1"/>
  <c r="R7" i="4" s="1"/>
  <c r="B7" i="4" l="1"/>
  <c r="B5" i="4"/>
  <c r="G3" i="4" l="1"/>
  <c r="H3" i="4"/>
  <c r="I3" i="4" s="1"/>
  <c r="F4" i="4" s="1"/>
  <c r="N5" i="1"/>
  <c r="N6" i="1"/>
  <c r="N7" i="1"/>
  <c r="N8" i="1"/>
  <c r="N9" i="1"/>
  <c r="N10" i="1"/>
  <c r="N11" i="1"/>
  <c r="N12" i="1"/>
  <c r="N13" i="1"/>
  <c r="N14" i="1"/>
  <c r="N4" i="1"/>
  <c r="M5" i="1"/>
  <c r="M6" i="1"/>
  <c r="M7" i="1"/>
  <c r="M8" i="1"/>
  <c r="M9" i="1"/>
  <c r="M10" i="1"/>
  <c r="M11" i="1"/>
  <c r="M12" i="1"/>
  <c r="M13" i="1"/>
  <c r="M14" i="1"/>
  <c r="M4" i="1"/>
  <c r="L5" i="1"/>
  <c r="L6" i="1"/>
  <c r="L7" i="1"/>
  <c r="L8" i="1"/>
  <c r="L9" i="1"/>
  <c r="L10" i="1"/>
  <c r="L11" i="1"/>
  <c r="L12" i="1"/>
  <c r="L13" i="1"/>
  <c r="L14" i="1"/>
  <c r="L4" i="1"/>
  <c r="K5" i="1"/>
  <c r="K6" i="1"/>
  <c r="K7" i="1"/>
  <c r="K8" i="1"/>
  <c r="K9" i="1"/>
  <c r="K10" i="1"/>
  <c r="K11" i="1"/>
  <c r="K12" i="1"/>
  <c r="K13" i="1"/>
  <c r="K14" i="1"/>
  <c r="K4" i="1"/>
  <c r="J5" i="1"/>
  <c r="J6" i="1"/>
  <c r="J7" i="1"/>
  <c r="J8" i="1"/>
  <c r="J9" i="1"/>
  <c r="J10" i="1"/>
  <c r="J11" i="1"/>
  <c r="J12" i="1"/>
  <c r="J13" i="1"/>
  <c r="J14" i="1"/>
  <c r="J4" i="1"/>
  <c r="I5" i="1"/>
  <c r="I6" i="1"/>
  <c r="I7" i="1"/>
  <c r="I8" i="1"/>
  <c r="I9" i="1"/>
  <c r="I10" i="1"/>
  <c r="I11" i="1"/>
  <c r="I12" i="1"/>
  <c r="I13" i="1"/>
  <c r="I14" i="1"/>
  <c r="I4" i="1"/>
  <c r="H5" i="1"/>
  <c r="H6" i="1"/>
  <c r="H7" i="1"/>
  <c r="H8" i="1"/>
  <c r="H9" i="1"/>
  <c r="H10" i="1"/>
  <c r="H11" i="1"/>
  <c r="H12" i="1"/>
  <c r="H13" i="1"/>
  <c r="H14" i="1"/>
  <c r="H4" i="1"/>
  <c r="G5" i="1"/>
  <c r="G6" i="1"/>
  <c r="G7" i="1"/>
  <c r="G8" i="1"/>
  <c r="G9" i="1"/>
  <c r="G10" i="1"/>
  <c r="G11" i="1"/>
  <c r="G12" i="1"/>
  <c r="G13" i="1"/>
  <c r="G14" i="1"/>
  <c r="G4" i="1"/>
  <c r="F5" i="1"/>
  <c r="F6" i="1"/>
  <c r="F7" i="1"/>
  <c r="F8" i="1"/>
  <c r="F9" i="1"/>
  <c r="F10" i="1"/>
  <c r="F11" i="1"/>
  <c r="F12" i="1"/>
  <c r="F13" i="1"/>
  <c r="F14" i="1"/>
  <c r="F4" i="1"/>
  <c r="E5" i="1"/>
  <c r="E6" i="1"/>
  <c r="E7" i="1"/>
  <c r="E8" i="1"/>
  <c r="E9" i="1"/>
  <c r="E10" i="1"/>
  <c r="E11" i="1"/>
  <c r="E12" i="1"/>
  <c r="E13" i="1"/>
  <c r="E14" i="1"/>
  <c r="E4" i="1"/>
  <c r="H4" i="4" l="1"/>
  <c r="I4" i="4" s="1"/>
  <c r="F5" i="4" s="1"/>
  <c r="J3" i="4"/>
  <c r="G4" i="4" l="1"/>
  <c r="J4" i="4" l="1"/>
  <c r="H5" i="4" l="1"/>
  <c r="I5" i="4" s="1"/>
  <c r="F6" i="4" s="1"/>
  <c r="G5" i="4"/>
  <c r="J5" i="4" l="1"/>
  <c r="H6" i="4" l="1"/>
  <c r="I6" i="4" s="1"/>
  <c r="F7" i="4" s="1"/>
  <c r="G6" i="4"/>
  <c r="J6" i="4" l="1"/>
  <c r="H7" i="4" l="1"/>
  <c r="I7" i="4" s="1"/>
  <c r="F8" i="4" s="1"/>
  <c r="G7" i="4"/>
  <c r="J7" i="4" l="1"/>
  <c r="H8" i="4" l="1"/>
  <c r="I8" i="4" s="1"/>
  <c r="F9" i="4" s="1"/>
  <c r="G8" i="4"/>
  <c r="J8" i="4" l="1"/>
  <c r="H9" i="4" l="1"/>
  <c r="I9" i="4" s="1"/>
  <c r="F10" i="4" s="1"/>
  <c r="G9" i="4"/>
  <c r="J9" i="4" l="1"/>
  <c r="H10" i="4" l="1"/>
  <c r="I10" i="4" s="1"/>
  <c r="F11" i="4" s="1"/>
  <c r="G10" i="4"/>
  <c r="J10" i="4" l="1"/>
  <c r="H11" i="4" l="1"/>
  <c r="I11" i="4" s="1"/>
  <c r="F12" i="4" s="1"/>
  <c r="G11" i="4"/>
  <c r="J11" i="4" l="1"/>
  <c r="H12" i="4" l="1"/>
  <c r="I12" i="4" s="1"/>
  <c r="F13" i="4" s="1"/>
  <c r="G12" i="4"/>
  <c r="J12" i="4" l="1"/>
  <c r="H13" i="4" l="1"/>
  <c r="I13" i="4" s="1"/>
  <c r="F14" i="4" s="1"/>
  <c r="G13" i="4"/>
  <c r="J13" i="4" l="1"/>
  <c r="H14" i="4" l="1"/>
  <c r="I14" i="4" s="1"/>
  <c r="G14" i="4"/>
  <c r="J14" i="4" l="1"/>
  <c r="I18" i="4"/>
</calcChain>
</file>

<file path=xl/sharedStrings.xml><?xml version="1.0" encoding="utf-8"?>
<sst xmlns="http://schemas.openxmlformats.org/spreadsheetml/2006/main" count="26" uniqueCount="23">
  <si>
    <t>pips</t>
  </si>
  <si>
    <t>lot</t>
  </si>
  <si>
    <t>cross</t>
  </si>
  <si>
    <t>capitale</t>
  </si>
  <si>
    <t>CAGR%</t>
  </si>
  <si>
    <t>Risk</t>
  </si>
  <si>
    <t>factor</t>
  </si>
  <si>
    <t>SL</t>
  </si>
  <si>
    <t>Lotto</t>
  </si>
  <si>
    <t>risk</t>
  </si>
  <si>
    <t>x</t>
  </si>
  <si>
    <t>cross rate</t>
  </si>
  <si>
    <t>period</t>
  </si>
  <si>
    <t>lot (ARS)</t>
  </si>
  <si>
    <t>pips/day</t>
  </si>
  <si>
    <t>pips/month</t>
  </si>
  <si>
    <t>withdraw/month</t>
  </si>
  <si>
    <t>Lot Max</t>
  </si>
  <si>
    <t>raw profit</t>
  </si>
  <si>
    <t>net profit</t>
  </si>
  <si>
    <t>Tax</t>
  </si>
  <si>
    <t>equity</t>
  </si>
  <si>
    <t>net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</si>
</sst>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€&quot;\ * #,##0.00_-;\-&quot;€&quot;\ * #,##0.00_-;_-&quot;€&quot;\ * &quot;-&quot;??_-;_-@_-"/>
    <numFmt numFmtId="164" formatCode="0.0"/>
    <numFmt numFmtId="165" formatCode="_-&quot;€&quot;\ * #,##0_-;\-&quot;€&quot;\ * #,##0_-;_-&quot;€&quot;\ * &quot;-&quot;??_-;_-@_-"/>
    <numFmt numFmtId="166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1" applyNumberFormat="1" applyFont="1"/>
    <xf numFmtId="165" fontId="0" fillId="0" borderId="0" xfId="0" applyNumberFormat="1"/>
    <xf numFmtId="166" fontId="0" fillId="0" borderId="0" xfId="2" applyNumberFormat="1" applyFont="1"/>
    <xf numFmtId="0" fontId="0" fillId="2" borderId="0" xfId="0" applyFill="1" applyAlignment="1">
      <alignment horizontal="center"/>
    </xf>
    <xf numFmtId="0" fontId="0" fillId="0" borderId="0" xfId="1" applyNumberFormat="1" applyFont="1" applyAlignment="1">
      <alignment horizontal="center"/>
    </xf>
    <xf numFmtId="165" fontId="0" fillId="2" borderId="0" xfId="1" applyNumberFormat="1" applyFont="1" applyFill="1"/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left"/>
    </xf>
    <xf numFmtId="10" fontId="0" fillId="0" borderId="0" xfId="2" applyNumberFormat="1" applyFont="1"/>
    <xf numFmtId="2" fontId="0" fillId="0" borderId="0" xfId="0" applyNumberFormat="1"/>
    <xf numFmtId="165" fontId="1" fillId="0" borderId="1" xfId="0" applyNumberFormat="1" applyFont="1" applyBorder="1"/>
    <xf numFmtId="165" fontId="0" fillId="2" borderId="2" xfId="1" applyNumberFormat="1" applyFont="1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  <xf numFmtId="166" fontId="0" fillId="2" borderId="0" xfId="2" applyNumberFormat="1" applyFont="1" applyFill="1" applyAlignment="1">
      <alignment horizontal="center"/>
    </xf>
  </cellXfs>
  <cellStyles count="3">
    <cellStyle name="Normale" xfId="0" builtinId="0"/>
    <cellStyle name="Percentuale" xfId="2" builtinId="5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'Foglio1 (2)'!$I$2</c:f>
              <c:strCache>
                <c:ptCount val="1"/>
                <c:pt idx="0">
                  <c:v>net equity</c:v>
                </c:pt>
              </c:strCache>
            </c:strRef>
          </c:tx>
          <c:val>
            <c:numRef>
              <c:f>'Foglio1 (2)'!$I$3:$I$14</c:f>
              <c:numCache>
                <c:formatCode>_-"€"\ * #.##0_-;\-"€"\ * #.##0_-;_-"€"\ * "-"??_-;_-@_-</c:formatCode>
                <c:ptCount val="12"/>
                <c:pt idx="0">
                  <c:v>4093.75</c:v>
                </c:pt>
                <c:pt idx="1">
                  <c:v>5586.263020833333</c:v>
                </c:pt>
                <c:pt idx="2">
                  <c:v>7622.9214138454854</c:v>
                </c:pt>
                <c:pt idx="3">
                  <c:v>10402.11151264332</c:v>
                </c:pt>
                <c:pt idx="4">
                  <c:v>14194.548001627863</c:v>
                </c:pt>
                <c:pt idx="5">
                  <c:v>19369.643627221354</c:v>
                </c:pt>
                <c:pt idx="6">
                  <c:v>26431.492866312474</c:v>
                </c:pt>
                <c:pt idx="7">
                  <c:v>36067.974640488901</c:v>
                </c:pt>
                <c:pt idx="8">
                  <c:v>49217.757061500481</c:v>
                </c:pt>
                <c:pt idx="9">
                  <c:v>67161.730990172538</c:v>
                </c:pt>
                <c:pt idx="10">
                  <c:v>91647.778747006276</c:v>
                </c:pt>
                <c:pt idx="11">
                  <c:v>125061.03141518566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160064"/>
        <c:axId val="99161600"/>
      </c:lineChart>
      <c:catAx>
        <c:axId val="99160064"/>
        <c:scaling>
          <c:orientation val="minMax"/>
        </c:scaling>
        <c:delete val="1"/>
        <c:axPos val="b"/>
        <c:majorTickMark val="out"/>
        <c:minorTickMark val="none"/>
        <c:tickLblPos val="nextTo"/>
        <c:crossAx val="99161600"/>
        <c:crosses val="autoZero"/>
        <c:auto val="1"/>
        <c:lblAlgn val="ctr"/>
        <c:lblOffset val="100"/>
        <c:noMultiLvlLbl val="0"/>
      </c:catAx>
      <c:valAx>
        <c:axId val="99161600"/>
        <c:scaling>
          <c:orientation val="minMax"/>
        </c:scaling>
        <c:delete val="0"/>
        <c:axPos val="l"/>
        <c:majorGridlines/>
        <c:numFmt formatCode="_-&quot;€&quot;\ * #.##0_-;\-&quot;€&quot;\ * #.##0_-;_-&quot;€&quot;\ * &quot;-&quot;??_-;_-@_-" sourceLinked="1"/>
        <c:majorTickMark val="out"/>
        <c:minorTickMark val="none"/>
        <c:tickLblPos val="nextTo"/>
        <c:crossAx val="991600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19</xdr:row>
      <xdr:rowOff>14287</xdr:rowOff>
    </xdr:from>
    <xdr:to>
      <xdr:col>10</xdr:col>
      <xdr:colOff>19050</xdr:colOff>
      <xdr:row>38</xdr:row>
      <xdr:rowOff>180975</xdr:rowOff>
    </xdr:to>
    <xdr:graphicFrame macro="">
      <xdr:nvGraphicFramePr>
        <xdr:cNvPr id="2" name="Gra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314325</xdr:colOff>
      <xdr:row>11</xdr:row>
      <xdr:rowOff>95250</xdr:rowOff>
    </xdr:from>
    <xdr:to>
      <xdr:col>7</xdr:col>
      <xdr:colOff>1019175</xdr:colOff>
      <xdr:row>15</xdr:row>
      <xdr:rowOff>123825</xdr:rowOff>
    </xdr:to>
    <xdr:cxnSp macro="">
      <xdr:nvCxnSpPr>
        <xdr:cNvPr id="4" name="Connettore 4 3"/>
        <xdr:cNvCxnSpPr/>
      </xdr:nvCxnSpPr>
      <xdr:spPr>
        <a:xfrm>
          <a:off x="1209675" y="2190750"/>
          <a:ext cx="4067175" cy="790575"/>
        </a:xfrm>
        <a:prstGeom prst="bentConnector3">
          <a:avLst>
            <a:gd name="adj1" fmla="val -351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workbookViewId="0">
      <selection activeCell="A15" sqref="A15"/>
    </sheetView>
  </sheetViews>
  <sheetFormatPr defaultRowHeight="15" x14ac:dyDescent="0.25"/>
  <cols>
    <col min="1" max="1" width="16.28515625" bestFit="1" customWidth="1"/>
    <col min="2" max="2" width="10.42578125" bestFit="1" customWidth="1"/>
    <col min="3" max="3" width="10.42578125" customWidth="1"/>
    <col min="4" max="4" width="10.7109375" customWidth="1"/>
    <col min="7" max="7" width="12" bestFit="1" customWidth="1"/>
    <col min="8" max="8" width="12.42578125" customWidth="1"/>
    <col min="9" max="9" width="14.140625" customWidth="1"/>
  </cols>
  <sheetData>
    <row r="1" spans="1:18" x14ac:dyDescent="0.25">
      <c r="E1" s="1" t="s">
        <v>5</v>
      </c>
    </row>
    <row r="2" spans="1:18" x14ac:dyDescent="0.25">
      <c r="D2" s="1" t="s">
        <v>12</v>
      </c>
      <c r="E2" s="1" t="s">
        <v>6</v>
      </c>
      <c r="F2" s="1" t="s">
        <v>1</v>
      </c>
      <c r="G2" s="1" t="s">
        <v>18</v>
      </c>
      <c r="H2" s="1" t="s">
        <v>19</v>
      </c>
      <c r="I2" s="1" t="s">
        <v>22</v>
      </c>
      <c r="J2" s="1" t="s">
        <v>4</v>
      </c>
    </row>
    <row r="3" spans="1:18" x14ac:dyDescent="0.25">
      <c r="A3" t="s">
        <v>12</v>
      </c>
      <c r="B3" s="1">
        <v>0</v>
      </c>
      <c r="D3" s="1">
        <v>1</v>
      </c>
      <c r="E3" s="1">
        <v>1</v>
      </c>
      <c r="F3" s="10">
        <f>B4*10/100000/E3</f>
        <v>0.3</v>
      </c>
      <c r="G3" s="4">
        <f>F3/$B$8*$B$7*10</f>
        <v>1250</v>
      </c>
      <c r="H3" s="4">
        <f t="shared" ref="H3:H14" si="0">F3/$B$8*$B$7*10*(1-$A$15)-$B$9</f>
        <v>1093.75</v>
      </c>
      <c r="I3" s="5">
        <f>B4+H3</f>
        <v>4093.75</v>
      </c>
      <c r="J3" s="6">
        <f t="shared" ref="J3:J14" si="1">(I3-$B$4)/$B$4</f>
        <v>0.36458333333333331</v>
      </c>
      <c r="Q3" t="s">
        <v>3</v>
      </c>
      <c r="R3" s="4">
        <v>10000</v>
      </c>
    </row>
    <row r="4" spans="1:18" x14ac:dyDescent="0.25">
      <c r="A4" t="s">
        <v>21</v>
      </c>
      <c r="B4" s="9">
        <v>3000</v>
      </c>
      <c r="D4" s="1">
        <v>2</v>
      </c>
      <c r="E4" s="1">
        <v>1</v>
      </c>
      <c r="F4" s="10">
        <f>IF(I3*10/100000/E4&gt;$A$13,$A$13,I3*10/100000/E4)</f>
        <v>0.40937499999999999</v>
      </c>
      <c r="G4" s="4">
        <f t="shared" ref="G4:G14" si="2">F4/$B$8*$B$7*10</f>
        <v>1705.7291666666665</v>
      </c>
      <c r="H4" s="4">
        <f t="shared" si="0"/>
        <v>1492.5130208333333</v>
      </c>
      <c r="I4" s="5">
        <f>I3+H4</f>
        <v>5586.263020833333</v>
      </c>
      <c r="J4" s="6">
        <f t="shared" si="1"/>
        <v>0.86208767361111105</v>
      </c>
      <c r="Q4" t="s">
        <v>9</v>
      </c>
      <c r="R4" s="12">
        <v>0.03</v>
      </c>
    </row>
    <row r="5" spans="1:18" x14ac:dyDescent="0.25">
      <c r="A5" t="s">
        <v>13</v>
      </c>
      <c r="B5" s="8">
        <f>B4*10/100000</f>
        <v>0.3</v>
      </c>
      <c r="D5" s="1">
        <v>3</v>
      </c>
      <c r="E5" s="1">
        <v>1</v>
      </c>
      <c r="F5" s="10">
        <f t="shared" ref="F5:F14" si="3">IF(I4*10/100000/E5&gt;$A$13,$A$13,I4*10/100000/E5)</f>
        <v>0.5586263020833333</v>
      </c>
      <c r="G5" s="4">
        <f t="shared" si="2"/>
        <v>2327.6095920138887</v>
      </c>
      <c r="H5" s="4">
        <f t="shared" si="0"/>
        <v>2036.6583930121526</v>
      </c>
      <c r="I5" s="5">
        <f t="shared" ref="I5:I14" si="4">I4+H5</f>
        <v>7622.9214138454854</v>
      </c>
      <c r="J5" s="6">
        <f t="shared" si="1"/>
        <v>1.5409738046151618</v>
      </c>
      <c r="R5">
        <f>R3*R4</f>
        <v>300</v>
      </c>
    </row>
    <row r="6" spans="1:18" x14ac:dyDescent="0.25">
      <c r="A6" s="11" t="s">
        <v>14</v>
      </c>
      <c r="B6" s="7">
        <v>25</v>
      </c>
      <c r="D6" s="1">
        <v>4</v>
      </c>
      <c r="E6" s="1">
        <v>1</v>
      </c>
      <c r="F6" s="10">
        <f t="shared" si="3"/>
        <v>0.76229214138454859</v>
      </c>
      <c r="G6" s="4">
        <f t="shared" si="2"/>
        <v>3176.2172557689528</v>
      </c>
      <c r="H6" s="4">
        <f t="shared" si="0"/>
        <v>2779.1900987978338</v>
      </c>
      <c r="I6" s="5">
        <f t="shared" si="4"/>
        <v>10402.11151264332</v>
      </c>
      <c r="J6" s="6">
        <f t="shared" si="1"/>
        <v>2.4673705042144398</v>
      </c>
      <c r="Q6" t="s">
        <v>7</v>
      </c>
      <c r="R6">
        <v>30</v>
      </c>
    </row>
    <row r="7" spans="1:18" x14ac:dyDescent="0.25">
      <c r="A7" s="11" t="s">
        <v>15</v>
      </c>
      <c r="B7" s="1">
        <f>B6*20</f>
        <v>500</v>
      </c>
      <c r="D7" s="1">
        <v>5</v>
      </c>
      <c r="E7" s="1">
        <v>1</v>
      </c>
      <c r="F7" s="10">
        <f t="shared" si="3"/>
        <v>1.0402111512643319</v>
      </c>
      <c r="G7" s="4">
        <f t="shared" si="2"/>
        <v>4334.21313026805</v>
      </c>
      <c r="H7" s="4">
        <f t="shared" si="0"/>
        <v>3792.4364889845438</v>
      </c>
      <c r="I7" s="5">
        <f t="shared" si="4"/>
        <v>14194.548001627863</v>
      </c>
      <c r="J7" s="6">
        <f t="shared" si="1"/>
        <v>3.7315160005426211</v>
      </c>
      <c r="Q7" t="s">
        <v>8</v>
      </c>
      <c r="R7" s="13">
        <f>R5/R6/10/B8</f>
        <v>0.83333333333333337</v>
      </c>
    </row>
    <row r="8" spans="1:18" x14ac:dyDescent="0.25">
      <c r="A8" t="s">
        <v>11</v>
      </c>
      <c r="B8" s="7">
        <v>1.2</v>
      </c>
      <c r="D8" s="1">
        <v>6</v>
      </c>
      <c r="E8" s="1">
        <v>1</v>
      </c>
      <c r="F8" s="10">
        <f t="shared" si="3"/>
        <v>1.4194548001627862</v>
      </c>
      <c r="G8" s="4">
        <f t="shared" si="2"/>
        <v>5914.395000678277</v>
      </c>
      <c r="H8" s="4">
        <f t="shared" si="0"/>
        <v>5175.0956255934925</v>
      </c>
      <c r="I8" s="5">
        <f t="shared" si="4"/>
        <v>19369.643627221354</v>
      </c>
      <c r="J8" s="6">
        <f t="shared" si="1"/>
        <v>5.4565478757404513</v>
      </c>
    </row>
    <row r="9" spans="1:18" x14ac:dyDescent="0.25">
      <c r="A9" t="s">
        <v>16</v>
      </c>
      <c r="B9" s="15"/>
      <c r="D9" s="1">
        <v>7</v>
      </c>
      <c r="E9" s="1">
        <v>1</v>
      </c>
      <c r="F9" s="10">
        <f t="shared" si="3"/>
        <v>1.9369643627221353</v>
      </c>
      <c r="G9" s="4">
        <f t="shared" si="2"/>
        <v>8070.6848446755648</v>
      </c>
      <c r="H9" s="4">
        <f t="shared" si="0"/>
        <v>7061.8492390911197</v>
      </c>
      <c r="I9" s="5">
        <f t="shared" si="4"/>
        <v>26431.492866312474</v>
      </c>
      <c r="J9" s="6">
        <f t="shared" si="1"/>
        <v>7.8104976221041582</v>
      </c>
    </row>
    <row r="10" spans="1:18" x14ac:dyDescent="0.25">
      <c r="B10" s="16" t="s">
        <v>10</v>
      </c>
      <c r="D10" s="1">
        <v>8</v>
      </c>
      <c r="E10" s="1">
        <v>1</v>
      </c>
      <c r="F10" s="10">
        <f t="shared" si="3"/>
        <v>2.6431492866312474</v>
      </c>
      <c r="G10" s="4">
        <f t="shared" si="2"/>
        <v>11013.122027630197</v>
      </c>
      <c r="H10" s="4">
        <f t="shared" si="0"/>
        <v>9636.4817741764236</v>
      </c>
      <c r="I10" s="5">
        <f t="shared" si="4"/>
        <v>36067.974640488901</v>
      </c>
      <c r="J10" s="6">
        <f t="shared" si="1"/>
        <v>11.0226582134963</v>
      </c>
    </row>
    <row r="11" spans="1:18" x14ac:dyDescent="0.25">
      <c r="B11" s="17">
        <f>$D$14</f>
        <v>12</v>
      </c>
      <c r="D11" s="1">
        <v>9</v>
      </c>
      <c r="E11" s="1">
        <v>1</v>
      </c>
      <c r="F11" s="10">
        <f t="shared" si="3"/>
        <v>3.6067974640488902</v>
      </c>
      <c r="G11" s="4">
        <f t="shared" si="2"/>
        <v>15028.322766870377</v>
      </c>
      <c r="H11" s="4">
        <f t="shared" si="0"/>
        <v>13149.78242101158</v>
      </c>
      <c r="I11" s="5">
        <f t="shared" si="4"/>
        <v>49217.757061500481</v>
      </c>
      <c r="J11" s="6">
        <f t="shared" si="1"/>
        <v>15.405919020500161</v>
      </c>
    </row>
    <row r="12" spans="1:18" x14ac:dyDescent="0.25">
      <c r="A12" t="s">
        <v>17</v>
      </c>
      <c r="D12" s="1">
        <v>10</v>
      </c>
      <c r="E12" s="1">
        <v>1</v>
      </c>
      <c r="F12" s="10">
        <f t="shared" si="3"/>
        <v>4.921775706150048</v>
      </c>
      <c r="G12" s="4">
        <f t="shared" si="2"/>
        <v>20507.398775625203</v>
      </c>
      <c r="H12" s="4">
        <f t="shared" si="0"/>
        <v>17943.973928672051</v>
      </c>
      <c r="I12" s="5">
        <f t="shared" si="4"/>
        <v>67161.730990172538</v>
      </c>
      <c r="J12" s="6">
        <f t="shared" si="1"/>
        <v>21.387243663390848</v>
      </c>
    </row>
    <row r="13" spans="1:18" x14ac:dyDescent="0.25">
      <c r="A13" s="18">
        <v>10</v>
      </c>
      <c r="D13" s="1">
        <v>11</v>
      </c>
      <c r="E13" s="1">
        <v>1</v>
      </c>
      <c r="F13" s="10">
        <f t="shared" si="3"/>
        <v>6.7161730990172535</v>
      </c>
      <c r="G13" s="4">
        <f t="shared" si="2"/>
        <v>27984.054579238553</v>
      </c>
      <c r="H13" s="4">
        <f t="shared" si="0"/>
        <v>24486.047756833734</v>
      </c>
      <c r="I13" s="5">
        <f t="shared" si="4"/>
        <v>91647.778747006276</v>
      </c>
      <c r="J13" s="6">
        <f t="shared" si="1"/>
        <v>29.549259582335424</v>
      </c>
    </row>
    <row r="14" spans="1:18" x14ac:dyDescent="0.25">
      <c r="A14" t="s">
        <v>20</v>
      </c>
      <c r="D14" s="1">
        <v>12</v>
      </c>
      <c r="E14" s="1">
        <v>1</v>
      </c>
      <c r="F14" s="10">
        <f t="shared" si="3"/>
        <v>9.1647778747006274</v>
      </c>
      <c r="G14" s="4">
        <f t="shared" si="2"/>
        <v>38186.574477919283</v>
      </c>
      <c r="H14" s="4">
        <f t="shared" si="0"/>
        <v>33413.252668179375</v>
      </c>
      <c r="I14" s="5">
        <f t="shared" si="4"/>
        <v>125061.03141518566</v>
      </c>
      <c r="J14" s="6">
        <f t="shared" si="1"/>
        <v>40.687010471728556</v>
      </c>
    </row>
    <row r="15" spans="1:18" x14ac:dyDescent="0.25">
      <c r="A15" s="20">
        <v>0.125</v>
      </c>
    </row>
    <row r="16" spans="1:18" x14ac:dyDescent="0.25">
      <c r="I16" s="5">
        <f>$B$9*$D$14</f>
        <v>0</v>
      </c>
    </row>
    <row r="17" spans="1:9" x14ac:dyDescent="0.25">
      <c r="A17" s="1"/>
      <c r="B17" s="1"/>
      <c r="C17" s="1"/>
      <c r="D17" s="1"/>
      <c r="E17" s="1"/>
    </row>
    <row r="18" spans="1:9" ht="15.75" thickBot="1" x14ac:dyDescent="0.3">
      <c r="A18" s="1"/>
      <c r="E18" s="1"/>
      <c r="I18" s="14">
        <f>I14+I16</f>
        <v>125061.03141518566</v>
      </c>
    </row>
    <row r="19" spans="1:9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D21" sqref="D21"/>
    </sheetView>
  </sheetViews>
  <sheetFormatPr defaultRowHeight="15" x14ac:dyDescent="0.25"/>
  <cols>
    <col min="2" max="2" width="11.28515625" bestFit="1" customWidth="1"/>
    <col min="3" max="3" width="10.42578125" bestFit="1" customWidth="1"/>
    <col min="4" max="4" width="10.5703125" bestFit="1" customWidth="1"/>
    <col min="5" max="5" width="10.85546875" bestFit="1" customWidth="1"/>
    <col min="6" max="6" width="10.42578125" bestFit="1" customWidth="1"/>
    <col min="7" max="7" width="11.28515625" bestFit="1" customWidth="1"/>
  </cols>
  <sheetData>
    <row r="1" spans="1:14" x14ac:dyDescent="0.25">
      <c r="E1" s="19" t="s">
        <v>1</v>
      </c>
      <c r="F1" s="19"/>
      <c r="G1" s="19"/>
      <c r="H1" s="19"/>
      <c r="I1" s="19"/>
      <c r="J1" s="19"/>
      <c r="K1" s="19"/>
      <c r="L1" s="19"/>
      <c r="M1" s="19"/>
      <c r="N1" s="19"/>
    </row>
    <row r="2" spans="1:14" x14ac:dyDescent="0.25">
      <c r="D2" s="1" t="s">
        <v>0</v>
      </c>
      <c r="E2" s="1">
        <v>0.1</v>
      </c>
      <c r="F2" s="1">
        <v>0.2</v>
      </c>
      <c r="G2" s="1">
        <v>0.3</v>
      </c>
      <c r="H2" s="1">
        <v>0.4</v>
      </c>
      <c r="I2" s="1">
        <v>0.5</v>
      </c>
      <c r="J2" s="1">
        <v>0.6</v>
      </c>
      <c r="K2" s="1">
        <v>0.7</v>
      </c>
      <c r="L2" s="1">
        <v>0.8</v>
      </c>
      <c r="M2" s="1">
        <v>0.9</v>
      </c>
      <c r="N2" s="1">
        <v>1</v>
      </c>
    </row>
    <row r="3" spans="1:14" x14ac:dyDescent="0.25">
      <c r="D3" s="1"/>
    </row>
    <row r="4" spans="1:14" x14ac:dyDescent="0.25">
      <c r="A4" t="s">
        <v>2</v>
      </c>
      <c r="B4">
        <v>1.25</v>
      </c>
      <c r="D4" s="1">
        <v>1</v>
      </c>
      <c r="E4" s="3">
        <f>(1/$B$4)*D4*$E$2*10</f>
        <v>0.80000000000000016</v>
      </c>
      <c r="F4" s="3">
        <f>(1/$B$4)*D4*$F$2*10</f>
        <v>1.6000000000000003</v>
      </c>
      <c r="G4" s="3">
        <f>(1/$B$4)*D4*$G$2*10</f>
        <v>2.4</v>
      </c>
      <c r="H4" s="3">
        <f>(1/$B$4)*D4*$H$2*10</f>
        <v>3.2000000000000006</v>
      </c>
      <c r="I4" s="3">
        <f>(1/$B$4)*D4*$I$2*10</f>
        <v>4</v>
      </c>
      <c r="J4" s="3">
        <f>(1/$B$4)*D4*$J$2*10</f>
        <v>4.8</v>
      </c>
      <c r="K4" s="3">
        <f>(1/$B$4)*D4*$K$2*10</f>
        <v>5.6</v>
      </c>
      <c r="L4" s="3">
        <f>(1/$B$4)*D4*$L$2*10</f>
        <v>6.4000000000000012</v>
      </c>
      <c r="M4" s="3">
        <f>(1/$B$4)*D4*$M$2*10</f>
        <v>7.2000000000000011</v>
      </c>
      <c r="N4" s="3">
        <f>(1/$B$4)*D4*$N$2*10</f>
        <v>8</v>
      </c>
    </row>
    <row r="5" spans="1:14" x14ac:dyDescent="0.25">
      <c r="D5" s="1">
        <v>10</v>
      </c>
      <c r="E5" s="3">
        <f t="shared" ref="E5:E14" si="0">(1/$B$4)*D5*$E$2*10</f>
        <v>8</v>
      </c>
      <c r="F5" s="3">
        <f t="shared" ref="F5:F14" si="1">(1/$B$4)*D5*$F$2*10</f>
        <v>16</v>
      </c>
      <c r="G5" s="3">
        <f t="shared" ref="G5:G14" si="2">(1/$B$4)*D5*$G$2*10</f>
        <v>24</v>
      </c>
      <c r="H5" s="3">
        <f t="shared" ref="H5:H14" si="3">(1/$B$4)*D5*$H$2*10</f>
        <v>32</v>
      </c>
      <c r="I5" s="3">
        <f t="shared" ref="I5:I14" si="4">(1/$B$4)*D5*$I$2*10</f>
        <v>40</v>
      </c>
      <c r="J5" s="3">
        <f t="shared" ref="J5:J14" si="5">(1/$B$4)*D5*$J$2*10</f>
        <v>48</v>
      </c>
      <c r="K5" s="3">
        <f t="shared" ref="K5:K14" si="6">(1/$B$4)*D5*$K$2*10</f>
        <v>56</v>
      </c>
      <c r="L5" s="3">
        <f t="shared" ref="L5:L14" si="7">(1/$B$4)*D5*$L$2*10</f>
        <v>64</v>
      </c>
      <c r="M5" s="3">
        <f t="shared" ref="M5:M14" si="8">(1/$B$4)*D5*$M$2*10</f>
        <v>72</v>
      </c>
      <c r="N5" s="3">
        <f t="shared" ref="N5:N14" si="9">(1/$B$4)*D5*$N$2*10</f>
        <v>80</v>
      </c>
    </row>
    <row r="6" spans="1:14" x14ac:dyDescent="0.25">
      <c r="D6" s="1">
        <v>20</v>
      </c>
      <c r="E6" s="3">
        <f t="shared" si="0"/>
        <v>16</v>
      </c>
      <c r="F6" s="3">
        <f t="shared" si="1"/>
        <v>32</v>
      </c>
      <c r="G6" s="3">
        <f t="shared" si="2"/>
        <v>48</v>
      </c>
      <c r="H6" s="3">
        <f t="shared" si="3"/>
        <v>64</v>
      </c>
      <c r="I6" s="3">
        <f t="shared" si="4"/>
        <v>80</v>
      </c>
      <c r="J6" s="3">
        <f t="shared" si="5"/>
        <v>96</v>
      </c>
      <c r="K6" s="3">
        <f t="shared" si="6"/>
        <v>112</v>
      </c>
      <c r="L6" s="3">
        <f t="shared" si="7"/>
        <v>128</v>
      </c>
      <c r="M6" s="3">
        <f t="shared" si="8"/>
        <v>144</v>
      </c>
      <c r="N6" s="3">
        <f t="shared" si="9"/>
        <v>160</v>
      </c>
    </row>
    <row r="7" spans="1:14" x14ac:dyDescent="0.25">
      <c r="D7" s="1">
        <v>30</v>
      </c>
      <c r="E7" s="3">
        <f t="shared" si="0"/>
        <v>24.000000000000004</v>
      </c>
      <c r="F7" s="3">
        <f t="shared" si="1"/>
        <v>48.000000000000007</v>
      </c>
      <c r="G7" s="3">
        <f t="shared" si="2"/>
        <v>72</v>
      </c>
      <c r="H7" s="3">
        <f t="shared" si="3"/>
        <v>96.000000000000014</v>
      </c>
      <c r="I7" s="3">
        <f t="shared" si="4"/>
        <v>120</v>
      </c>
      <c r="J7" s="3">
        <f t="shared" si="5"/>
        <v>144</v>
      </c>
      <c r="K7" s="3">
        <f t="shared" si="6"/>
        <v>167.99999999999997</v>
      </c>
      <c r="L7" s="3">
        <f t="shared" si="7"/>
        <v>192.00000000000003</v>
      </c>
      <c r="M7" s="3">
        <f t="shared" si="8"/>
        <v>216</v>
      </c>
      <c r="N7" s="3">
        <f t="shared" si="9"/>
        <v>240</v>
      </c>
    </row>
    <row r="8" spans="1:14" x14ac:dyDescent="0.25">
      <c r="D8" s="1">
        <v>40</v>
      </c>
      <c r="E8" s="3">
        <f t="shared" si="0"/>
        <v>32</v>
      </c>
      <c r="F8" s="3">
        <f t="shared" si="1"/>
        <v>64</v>
      </c>
      <c r="G8" s="3">
        <f t="shared" si="2"/>
        <v>96</v>
      </c>
      <c r="H8" s="3">
        <f t="shared" si="3"/>
        <v>128</v>
      </c>
      <c r="I8" s="3">
        <f t="shared" si="4"/>
        <v>160</v>
      </c>
      <c r="J8" s="3">
        <f t="shared" si="5"/>
        <v>192</v>
      </c>
      <c r="K8" s="3">
        <f t="shared" si="6"/>
        <v>224</v>
      </c>
      <c r="L8" s="3">
        <f t="shared" si="7"/>
        <v>256</v>
      </c>
      <c r="M8" s="3">
        <f t="shared" si="8"/>
        <v>288</v>
      </c>
      <c r="N8" s="3">
        <f t="shared" si="9"/>
        <v>320</v>
      </c>
    </row>
    <row r="9" spans="1:14" x14ac:dyDescent="0.25">
      <c r="D9" s="1">
        <v>50</v>
      </c>
      <c r="E9" s="3">
        <f t="shared" si="0"/>
        <v>40</v>
      </c>
      <c r="F9" s="3">
        <f t="shared" si="1"/>
        <v>80</v>
      </c>
      <c r="G9" s="3">
        <f t="shared" si="2"/>
        <v>120</v>
      </c>
      <c r="H9" s="3">
        <f t="shared" si="3"/>
        <v>160</v>
      </c>
      <c r="I9" s="3">
        <f t="shared" si="4"/>
        <v>200</v>
      </c>
      <c r="J9" s="3">
        <f t="shared" si="5"/>
        <v>240</v>
      </c>
      <c r="K9" s="3">
        <f t="shared" si="6"/>
        <v>280</v>
      </c>
      <c r="L9" s="3">
        <f t="shared" si="7"/>
        <v>320</v>
      </c>
      <c r="M9" s="3">
        <f t="shared" si="8"/>
        <v>360</v>
      </c>
      <c r="N9" s="3">
        <f t="shared" si="9"/>
        <v>400</v>
      </c>
    </row>
    <row r="10" spans="1:14" x14ac:dyDescent="0.25">
      <c r="D10" s="1">
        <v>60</v>
      </c>
      <c r="E10" s="3">
        <f t="shared" si="0"/>
        <v>48.000000000000007</v>
      </c>
      <c r="F10" s="3">
        <f t="shared" si="1"/>
        <v>96.000000000000014</v>
      </c>
      <c r="G10" s="3">
        <f t="shared" si="2"/>
        <v>144</v>
      </c>
      <c r="H10" s="3">
        <f t="shared" si="3"/>
        <v>192.00000000000003</v>
      </c>
      <c r="I10" s="3">
        <f t="shared" si="4"/>
        <v>240</v>
      </c>
      <c r="J10" s="3">
        <f t="shared" si="5"/>
        <v>288</v>
      </c>
      <c r="K10" s="3">
        <f t="shared" si="6"/>
        <v>335.99999999999994</v>
      </c>
      <c r="L10" s="3">
        <f t="shared" si="7"/>
        <v>384.00000000000006</v>
      </c>
      <c r="M10" s="3">
        <f t="shared" si="8"/>
        <v>432</v>
      </c>
      <c r="N10" s="3">
        <f t="shared" si="9"/>
        <v>480</v>
      </c>
    </row>
    <row r="11" spans="1:14" x14ac:dyDescent="0.25">
      <c r="D11" s="1">
        <v>70</v>
      </c>
      <c r="E11" s="3">
        <f t="shared" si="0"/>
        <v>56.000000000000007</v>
      </c>
      <c r="F11" s="3">
        <f t="shared" si="1"/>
        <v>112.00000000000001</v>
      </c>
      <c r="G11" s="3">
        <f t="shared" si="2"/>
        <v>168</v>
      </c>
      <c r="H11" s="3">
        <f t="shared" si="3"/>
        <v>224.00000000000003</v>
      </c>
      <c r="I11" s="3">
        <f t="shared" si="4"/>
        <v>280</v>
      </c>
      <c r="J11" s="3">
        <f t="shared" si="5"/>
        <v>336</v>
      </c>
      <c r="K11" s="3">
        <f t="shared" si="6"/>
        <v>391.99999999999994</v>
      </c>
      <c r="L11" s="3">
        <f t="shared" si="7"/>
        <v>448.00000000000006</v>
      </c>
      <c r="M11" s="3">
        <f t="shared" si="8"/>
        <v>504</v>
      </c>
      <c r="N11" s="3">
        <f t="shared" si="9"/>
        <v>560</v>
      </c>
    </row>
    <row r="12" spans="1:14" x14ac:dyDescent="0.25">
      <c r="D12" s="1">
        <v>80</v>
      </c>
      <c r="E12" s="3">
        <f t="shared" si="0"/>
        <v>64</v>
      </c>
      <c r="F12" s="3">
        <f t="shared" si="1"/>
        <v>128</v>
      </c>
      <c r="G12" s="3">
        <f t="shared" si="2"/>
        <v>192</v>
      </c>
      <c r="H12" s="3">
        <f t="shared" si="3"/>
        <v>256</v>
      </c>
      <c r="I12" s="3">
        <f t="shared" si="4"/>
        <v>320</v>
      </c>
      <c r="J12" s="3">
        <f t="shared" si="5"/>
        <v>384</v>
      </c>
      <c r="K12" s="3">
        <f t="shared" si="6"/>
        <v>448</v>
      </c>
      <c r="L12" s="3">
        <f t="shared" si="7"/>
        <v>512</v>
      </c>
      <c r="M12" s="3">
        <f t="shared" si="8"/>
        <v>576</v>
      </c>
      <c r="N12" s="3">
        <f t="shared" si="9"/>
        <v>640</v>
      </c>
    </row>
    <row r="13" spans="1:14" x14ac:dyDescent="0.25">
      <c r="D13" s="1">
        <v>90</v>
      </c>
      <c r="E13" s="3">
        <f t="shared" si="0"/>
        <v>72</v>
      </c>
      <c r="F13" s="3">
        <f t="shared" si="1"/>
        <v>144</v>
      </c>
      <c r="G13" s="3">
        <f t="shared" si="2"/>
        <v>215.99999999999997</v>
      </c>
      <c r="H13" s="3">
        <f t="shared" si="3"/>
        <v>288</v>
      </c>
      <c r="I13" s="3">
        <f t="shared" si="4"/>
        <v>360</v>
      </c>
      <c r="J13" s="3">
        <f t="shared" si="5"/>
        <v>431.99999999999994</v>
      </c>
      <c r="K13" s="3">
        <f t="shared" si="6"/>
        <v>504</v>
      </c>
      <c r="L13" s="3">
        <f t="shared" si="7"/>
        <v>576</v>
      </c>
      <c r="M13" s="3">
        <f t="shared" si="8"/>
        <v>648</v>
      </c>
      <c r="N13" s="3">
        <f t="shared" si="9"/>
        <v>720</v>
      </c>
    </row>
    <row r="14" spans="1:14" x14ac:dyDescent="0.25">
      <c r="D14" s="1">
        <v>100</v>
      </c>
      <c r="E14" s="3">
        <f t="shared" si="0"/>
        <v>80</v>
      </c>
      <c r="F14" s="3">
        <f t="shared" si="1"/>
        <v>160</v>
      </c>
      <c r="G14" s="3">
        <f t="shared" si="2"/>
        <v>240</v>
      </c>
      <c r="H14" s="3">
        <f t="shared" si="3"/>
        <v>320</v>
      </c>
      <c r="I14" s="3">
        <f t="shared" si="4"/>
        <v>400</v>
      </c>
      <c r="J14" s="3">
        <f t="shared" si="5"/>
        <v>480</v>
      </c>
      <c r="K14" s="3">
        <f t="shared" si="6"/>
        <v>560</v>
      </c>
      <c r="L14" s="3">
        <f t="shared" si="7"/>
        <v>640</v>
      </c>
      <c r="M14" s="3">
        <f t="shared" si="8"/>
        <v>720</v>
      </c>
      <c r="N14" s="3">
        <f t="shared" si="9"/>
        <v>800</v>
      </c>
    </row>
    <row r="15" spans="1:14" x14ac:dyDescent="0.25">
      <c r="D15" s="1"/>
      <c r="N15" s="2"/>
    </row>
    <row r="16" spans="1:14" x14ac:dyDescent="0.25">
      <c r="D16" s="1" t="s">
        <v>0</v>
      </c>
      <c r="E16" s="1">
        <v>1.1000000000000001</v>
      </c>
      <c r="F16" s="1">
        <v>1.2</v>
      </c>
      <c r="G16" s="1">
        <v>1.3</v>
      </c>
      <c r="H16" s="1">
        <v>1.4</v>
      </c>
      <c r="I16" s="1">
        <v>1.5</v>
      </c>
      <c r="J16" s="1">
        <v>1.6</v>
      </c>
      <c r="K16" s="1">
        <v>1.7</v>
      </c>
      <c r="L16" s="1">
        <v>1.8</v>
      </c>
      <c r="M16" s="1">
        <v>1.9</v>
      </c>
      <c r="N16" s="1">
        <v>2</v>
      </c>
    </row>
    <row r="17" spans="4:14" x14ac:dyDescent="0.25">
      <c r="D17" s="1"/>
    </row>
    <row r="18" spans="4:14" x14ac:dyDescent="0.25">
      <c r="D18" s="1">
        <v>1</v>
      </c>
      <c r="E18" s="3">
        <f>(1/$B$4)*D18*$E$16*10</f>
        <v>8.8000000000000007</v>
      </c>
      <c r="F18" s="3">
        <f>(1/$B$4)*D18*$F$16*10</f>
        <v>9.6</v>
      </c>
      <c r="G18" s="3">
        <f>(1/$B$4)*D18*$G$16*10</f>
        <v>10.4</v>
      </c>
      <c r="H18" s="3">
        <f>(1/$B$4)*D18*$H$16*10</f>
        <v>11.2</v>
      </c>
      <c r="I18" s="3">
        <f>(1/$B$4)*D18*$I$16*10</f>
        <v>12.000000000000002</v>
      </c>
      <c r="J18" s="3">
        <f>(1/$B$4)*D18*$J$16*10</f>
        <v>12.800000000000002</v>
      </c>
      <c r="K18" s="3">
        <f>(1/$B$4)*D18*$K$16*10</f>
        <v>13.600000000000001</v>
      </c>
      <c r="L18" s="3">
        <f>(1/$B$4)*D18*$L$16*10</f>
        <v>14.400000000000002</v>
      </c>
      <c r="M18" s="3">
        <f>(1/$B$4)*D18*$M$16*10</f>
        <v>15.2</v>
      </c>
      <c r="N18" s="3">
        <f>(1/$B$4)*D18*$N$16*10</f>
        <v>16</v>
      </c>
    </row>
    <row r="19" spans="4:14" x14ac:dyDescent="0.25">
      <c r="D19" s="1">
        <v>10</v>
      </c>
      <c r="E19" s="3">
        <f t="shared" ref="E19:E28" si="10">(1/$B$4)*D19*$E$16*10</f>
        <v>88</v>
      </c>
      <c r="F19" s="3">
        <f t="shared" ref="F19:F28" si="11">(1/$B$4)*D19*$F$16*10</f>
        <v>96</v>
      </c>
      <c r="G19" s="3">
        <f t="shared" ref="G19:G28" si="12">(1/$B$4)*D19*$G$16*10</f>
        <v>104</v>
      </c>
      <c r="H19" s="3">
        <f t="shared" ref="H19:H28" si="13">(1/$B$4)*D19*$H$16*10</f>
        <v>112</v>
      </c>
      <c r="I19" s="3">
        <f t="shared" ref="I19:I28" si="14">(1/$B$4)*D19*$I$16*10</f>
        <v>120</v>
      </c>
      <c r="J19" s="3">
        <f t="shared" ref="J19:J28" si="15">(1/$B$4)*D19*$J$16*10</f>
        <v>128</v>
      </c>
      <c r="K19" s="3">
        <f t="shared" ref="K19:K28" si="16">(1/$B$4)*D19*$K$16*10</f>
        <v>136</v>
      </c>
      <c r="L19" s="3">
        <f t="shared" ref="L19:L28" si="17">(1/$B$4)*D19*$L$16*10</f>
        <v>144</v>
      </c>
      <c r="M19" s="3">
        <f t="shared" ref="M19:M28" si="18">(1/$B$4)*D19*$M$16*10</f>
        <v>152</v>
      </c>
      <c r="N19" s="3">
        <f t="shared" ref="N19:N28" si="19">(1/$B$4)*D19*$N$16*10</f>
        <v>160</v>
      </c>
    </row>
    <row r="20" spans="4:14" x14ac:dyDescent="0.25">
      <c r="D20" s="1">
        <v>20</v>
      </c>
      <c r="E20" s="3">
        <f t="shared" si="10"/>
        <v>176</v>
      </c>
      <c r="F20" s="3">
        <f t="shared" si="11"/>
        <v>192</v>
      </c>
      <c r="G20" s="3">
        <f t="shared" si="12"/>
        <v>208</v>
      </c>
      <c r="H20" s="3">
        <f t="shared" si="13"/>
        <v>224</v>
      </c>
      <c r="I20" s="3">
        <f t="shared" si="14"/>
        <v>240</v>
      </c>
      <c r="J20" s="3">
        <f t="shared" si="15"/>
        <v>256</v>
      </c>
      <c r="K20" s="3">
        <f t="shared" si="16"/>
        <v>272</v>
      </c>
      <c r="L20" s="3">
        <f t="shared" si="17"/>
        <v>288</v>
      </c>
      <c r="M20" s="3">
        <f t="shared" si="18"/>
        <v>304</v>
      </c>
      <c r="N20" s="3">
        <f t="shared" si="19"/>
        <v>320</v>
      </c>
    </row>
    <row r="21" spans="4:14" x14ac:dyDescent="0.25">
      <c r="D21" s="1">
        <v>30</v>
      </c>
      <c r="E21" s="3">
        <f t="shared" si="10"/>
        <v>264</v>
      </c>
      <c r="F21" s="3">
        <f t="shared" si="11"/>
        <v>288</v>
      </c>
      <c r="G21" s="3">
        <f t="shared" si="12"/>
        <v>312</v>
      </c>
      <c r="H21" s="3">
        <f t="shared" si="13"/>
        <v>335.99999999999994</v>
      </c>
      <c r="I21" s="3">
        <f t="shared" si="14"/>
        <v>360</v>
      </c>
      <c r="J21" s="3">
        <f t="shared" si="15"/>
        <v>384.00000000000006</v>
      </c>
      <c r="K21" s="3">
        <f t="shared" si="16"/>
        <v>408</v>
      </c>
      <c r="L21" s="3">
        <f t="shared" si="17"/>
        <v>432</v>
      </c>
      <c r="M21" s="3">
        <f t="shared" si="18"/>
        <v>455.99999999999994</v>
      </c>
      <c r="N21" s="3">
        <f t="shared" si="19"/>
        <v>480</v>
      </c>
    </row>
    <row r="22" spans="4:14" x14ac:dyDescent="0.25">
      <c r="D22" s="1">
        <v>40</v>
      </c>
      <c r="E22" s="3">
        <f t="shared" si="10"/>
        <v>352</v>
      </c>
      <c r="F22" s="3">
        <f t="shared" si="11"/>
        <v>384</v>
      </c>
      <c r="G22" s="3">
        <f t="shared" si="12"/>
        <v>416</v>
      </c>
      <c r="H22" s="3">
        <f t="shared" si="13"/>
        <v>448</v>
      </c>
      <c r="I22" s="3">
        <f t="shared" si="14"/>
        <v>480</v>
      </c>
      <c r="J22" s="3">
        <f t="shared" si="15"/>
        <v>512</v>
      </c>
      <c r="K22" s="3">
        <f t="shared" si="16"/>
        <v>544</v>
      </c>
      <c r="L22" s="3">
        <f t="shared" si="17"/>
        <v>576</v>
      </c>
      <c r="M22" s="3">
        <f t="shared" si="18"/>
        <v>608</v>
      </c>
      <c r="N22" s="3">
        <f t="shared" si="19"/>
        <v>640</v>
      </c>
    </row>
    <row r="23" spans="4:14" x14ac:dyDescent="0.25">
      <c r="D23" s="1">
        <v>50</v>
      </c>
      <c r="E23" s="3">
        <f t="shared" si="10"/>
        <v>440</v>
      </c>
      <c r="F23" s="3">
        <f t="shared" si="11"/>
        <v>480</v>
      </c>
      <c r="G23" s="3">
        <f t="shared" si="12"/>
        <v>520</v>
      </c>
      <c r="H23" s="3">
        <f t="shared" si="13"/>
        <v>560</v>
      </c>
      <c r="I23" s="3">
        <f t="shared" si="14"/>
        <v>600</v>
      </c>
      <c r="J23" s="3">
        <f t="shared" si="15"/>
        <v>640</v>
      </c>
      <c r="K23" s="3">
        <f t="shared" si="16"/>
        <v>680</v>
      </c>
      <c r="L23" s="3">
        <f t="shared" si="17"/>
        <v>720</v>
      </c>
      <c r="M23" s="3">
        <f t="shared" si="18"/>
        <v>760</v>
      </c>
      <c r="N23" s="3">
        <f t="shared" si="19"/>
        <v>800</v>
      </c>
    </row>
    <row r="24" spans="4:14" x14ac:dyDescent="0.25">
      <c r="D24" s="1">
        <v>60</v>
      </c>
      <c r="E24" s="3">
        <f t="shared" si="10"/>
        <v>528</v>
      </c>
      <c r="F24" s="3">
        <f t="shared" si="11"/>
        <v>576</v>
      </c>
      <c r="G24" s="3">
        <f t="shared" si="12"/>
        <v>624</v>
      </c>
      <c r="H24" s="3">
        <f t="shared" si="13"/>
        <v>671.99999999999989</v>
      </c>
      <c r="I24" s="3">
        <f t="shared" si="14"/>
        <v>720</v>
      </c>
      <c r="J24" s="3">
        <f t="shared" si="15"/>
        <v>768.00000000000011</v>
      </c>
      <c r="K24" s="3">
        <f t="shared" si="16"/>
        <v>816</v>
      </c>
      <c r="L24" s="3">
        <f t="shared" si="17"/>
        <v>864</v>
      </c>
      <c r="M24" s="3">
        <f t="shared" si="18"/>
        <v>911.99999999999989</v>
      </c>
      <c r="N24" s="3">
        <f t="shared" si="19"/>
        <v>960</v>
      </c>
    </row>
    <row r="25" spans="4:14" x14ac:dyDescent="0.25">
      <c r="D25" s="1">
        <v>70</v>
      </c>
      <c r="E25" s="3">
        <f t="shared" si="10"/>
        <v>616.00000000000011</v>
      </c>
      <c r="F25" s="3">
        <f t="shared" si="11"/>
        <v>672</v>
      </c>
      <c r="G25" s="3">
        <f t="shared" si="12"/>
        <v>728</v>
      </c>
      <c r="H25" s="3">
        <f t="shared" si="13"/>
        <v>783.99999999999989</v>
      </c>
      <c r="I25" s="3">
        <f t="shared" si="14"/>
        <v>840</v>
      </c>
      <c r="J25" s="3">
        <f t="shared" si="15"/>
        <v>896.00000000000011</v>
      </c>
      <c r="K25" s="3">
        <f t="shared" si="16"/>
        <v>952</v>
      </c>
      <c r="L25" s="3">
        <f t="shared" si="17"/>
        <v>1008</v>
      </c>
      <c r="M25" s="3">
        <f t="shared" si="18"/>
        <v>1064</v>
      </c>
      <c r="N25" s="3">
        <f t="shared" si="19"/>
        <v>1120</v>
      </c>
    </row>
    <row r="26" spans="4:14" x14ac:dyDescent="0.25">
      <c r="D26" s="1">
        <v>80</v>
      </c>
      <c r="E26" s="3">
        <f t="shared" si="10"/>
        <v>704</v>
      </c>
      <c r="F26" s="3">
        <f t="shared" si="11"/>
        <v>768</v>
      </c>
      <c r="G26" s="3">
        <f t="shared" si="12"/>
        <v>832</v>
      </c>
      <c r="H26" s="3">
        <f t="shared" si="13"/>
        <v>896</v>
      </c>
      <c r="I26" s="3">
        <f t="shared" si="14"/>
        <v>960</v>
      </c>
      <c r="J26" s="3">
        <f t="shared" si="15"/>
        <v>1024</v>
      </c>
      <c r="K26" s="3">
        <f t="shared" si="16"/>
        <v>1088</v>
      </c>
      <c r="L26" s="3">
        <f t="shared" si="17"/>
        <v>1152</v>
      </c>
      <c r="M26" s="3">
        <f t="shared" si="18"/>
        <v>1216</v>
      </c>
      <c r="N26" s="3">
        <f t="shared" si="19"/>
        <v>1280</v>
      </c>
    </row>
    <row r="27" spans="4:14" x14ac:dyDescent="0.25">
      <c r="D27" s="1">
        <v>90</v>
      </c>
      <c r="E27" s="3">
        <f t="shared" si="10"/>
        <v>792</v>
      </c>
      <c r="F27" s="3">
        <f t="shared" si="11"/>
        <v>863.99999999999989</v>
      </c>
      <c r="G27" s="3">
        <f t="shared" si="12"/>
        <v>936.00000000000011</v>
      </c>
      <c r="H27" s="3">
        <f t="shared" si="13"/>
        <v>1008</v>
      </c>
      <c r="I27" s="3">
        <f t="shared" si="14"/>
        <v>1080</v>
      </c>
      <c r="J27" s="3">
        <f t="shared" si="15"/>
        <v>1152</v>
      </c>
      <c r="K27" s="3">
        <f t="shared" si="16"/>
        <v>1224</v>
      </c>
      <c r="L27" s="3">
        <f t="shared" si="17"/>
        <v>1296</v>
      </c>
      <c r="M27" s="3">
        <f t="shared" si="18"/>
        <v>1367.9999999999998</v>
      </c>
      <c r="N27" s="3">
        <f t="shared" si="19"/>
        <v>1440</v>
      </c>
    </row>
    <row r="28" spans="4:14" x14ac:dyDescent="0.25">
      <c r="D28" s="1">
        <v>100</v>
      </c>
      <c r="E28" s="3">
        <f t="shared" si="10"/>
        <v>880</v>
      </c>
      <c r="F28" s="3">
        <f t="shared" si="11"/>
        <v>960</v>
      </c>
      <c r="G28" s="3">
        <f t="shared" si="12"/>
        <v>1040</v>
      </c>
      <c r="H28" s="3">
        <f t="shared" si="13"/>
        <v>1120</v>
      </c>
      <c r="I28" s="3">
        <f t="shared" si="14"/>
        <v>1200</v>
      </c>
      <c r="J28" s="3">
        <f t="shared" si="15"/>
        <v>1280</v>
      </c>
      <c r="K28" s="3">
        <f t="shared" si="16"/>
        <v>1360</v>
      </c>
      <c r="L28" s="3">
        <f t="shared" si="17"/>
        <v>1440</v>
      </c>
      <c r="M28" s="3">
        <f t="shared" si="18"/>
        <v>1520</v>
      </c>
      <c r="N28" s="3">
        <f t="shared" si="19"/>
        <v>1600</v>
      </c>
    </row>
  </sheetData>
  <mergeCells count="1">
    <mergeCell ref="E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 (2)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Roberto Donadello</cp:lastModifiedBy>
  <cp:lastPrinted>2012-07-07T18:49:18Z</cp:lastPrinted>
  <dcterms:created xsi:type="dcterms:W3CDTF">2012-05-31T14:37:44Z</dcterms:created>
  <dcterms:modified xsi:type="dcterms:W3CDTF">2012-08-14T17:07:27Z</dcterms:modified>
</cp:coreProperties>
</file>